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vlo\Documents\Koronyo\Bio-Protocol\Final\"/>
    </mc:Choice>
  </mc:AlternateContent>
  <xr:revisionPtr revIDLastSave="0" documentId="13_ncr:1_{2022EEF8-F542-4782-9A59-1E9046D3121C}" xr6:coauthVersionLast="46" xr6:coauthVersionMax="46" xr10:uidLastSave="{00000000-0000-0000-0000-000000000000}"/>
  <bookViews>
    <workbookView xWindow="-110" yWindow="-110" windowWidth="22780" windowHeight="14660" tabRatio="683" activeTab="1" xr2:uid="{00000000-000D-0000-FFFF-FFFF00000000}"/>
  </bookViews>
  <sheets>
    <sheet name="color toolbox" sheetId="9" r:id="rId1"/>
    <sheet name="contrast toolbox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" i="9" l="1"/>
  <c r="AZ5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Z19" i="9"/>
  <c r="AZ20" i="9"/>
  <c r="AZ21" i="9"/>
  <c r="AZ22" i="9"/>
  <c r="AZ23" i="9"/>
  <c r="AZ24" i="9"/>
  <c r="AZ25" i="9"/>
  <c r="AZ26" i="9"/>
  <c r="AZ27" i="9"/>
  <c r="AZ28" i="9"/>
  <c r="AZ29" i="9"/>
  <c r="AZ30" i="9"/>
  <c r="AZ31" i="9"/>
  <c r="AZ32" i="9"/>
  <c r="AZ33" i="9"/>
  <c r="AZ34" i="9"/>
  <c r="AZ35" i="9"/>
  <c r="AZ36" i="9"/>
  <c r="AZ37" i="9"/>
  <c r="AZ38" i="9"/>
  <c r="AY4" i="9"/>
  <c r="AY5" i="9"/>
  <c r="AY6" i="9"/>
  <c r="AY7" i="9"/>
  <c r="AY8" i="9"/>
  <c r="AY9" i="9"/>
  <c r="AY10" i="9"/>
  <c r="AY11" i="9"/>
  <c r="AY12" i="9"/>
  <c r="AY13" i="9"/>
  <c r="AY14" i="9"/>
  <c r="AY15" i="9"/>
  <c r="AY16" i="9"/>
  <c r="AY17" i="9"/>
  <c r="AY18" i="9"/>
  <c r="AY19" i="9"/>
  <c r="AY20" i="9"/>
  <c r="AY21" i="9"/>
  <c r="AY22" i="9"/>
  <c r="AY23" i="9"/>
  <c r="AY24" i="9"/>
  <c r="AY25" i="9"/>
  <c r="AY26" i="9"/>
  <c r="AY27" i="9"/>
  <c r="AY28" i="9"/>
  <c r="AY29" i="9"/>
  <c r="AY30" i="9"/>
  <c r="AY31" i="9"/>
  <c r="AY32" i="9"/>
  <c r="AY33" i="9"/>
  <c r="AY34" i="9"/>
  <c r="AY35" i="9"/>
  <c r="AY36" i="9"/>
  <c r="AY37" i="9"/>
  <c r="AY38" i="9"/>
  <c r="AX4" i="9"/>
  <c r="AX5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AX34" i="9"/>
  <c r="AX35" i="9"/>
  <c r="AX36" i="9"/>
  <c r="AX37" i="9"/>
  <c r="AX38" i="9"/>
  <c r="AQ4" i="10"/>
  <c r="AR4" i="10"/>
  <c r="AS4" i="10"/>
  <c r="AT4" i="10"/>
  <c r="AU4" i="10"/>
  <c r="AV4" i="10"/>
  <c r="AX4" i="10"/>
  <c r="AY4" i="10"/>
  <c r="AZ4" i="10"/>
  <c r="AQ5" i="10"/>
  <c r="AR5" i="10"/>
  <c r="AS5" i="10"/>
  <c r="AT5" i="10"/>
  <c r="AU5" i="10"/>
  <c r="AV5" i="10"/>
  <c r="AX5" i="10"/>
  <c r="AY5" i="10"/>
  <c r="AZ5" i="10"/>
  <c r="AQ6" i="10"/>
  <c r="AR6" i="10"/>
  <c r="AS6" i="10"/>
  <c r="AT6" i="10"/>
  <c r="AU6" i="10"/>
  <c r="AV6" i="10"/>
  <c r="AX6" i="10"/>
  <c r="AY6" i="10"/>
  <c r="AZ6" i="10"/>
  <c r="AQ7" i="10"/>
  <c r="AR7" i="10"/>
  <c r="AS7" i="10"/>
  <c r="AT7" i="10"/>
  <c r="AU7" i="10"/>
  <c r="AV7" i="10"/>
  <c r="AX7" i="10"/>
  <c r="AY7" i="10"/>
  <c r="AZ7" i="10"/>
  <c r="AQ8" i="10"/>
  <c r="AR8" i="10"/>
  <c r="AS8" i="10"/>
  <c r="AT8" i="10"/>
  <c r="AU8" i="10"/>
  <c r="AV8" i="10"/>
  <c r="AX8" i="10"/>
  <c r="AY8" i="10"/>
  <c r="AZ8" i="10"/>
  <c r="AQ9" i="10"/>
  <c r="AR9" i="10"/>
  <c r="AS9" i="10"/>
  <c r="AT9" i="10"/>
  <c r="AU9" i="10"/>
  <c r="AV9" i="10"/>
  <c r="AX9" i="10"/>
  <c r="AY9" i="10"/>
  <c r="AZ9" i="10"/>
  <c r="AQ10" i="10"/>
  <c r="AR10" i="10"/>
  <c r="AS10" i="10"/>
  <c r="AT10" i="10"/>
  <c r="AU10" i="10"/>
  <c r="AV10" i="10"/>
  <c r="AX10" i="10"/>
  <c r="AY10" i="10"/>
  <c r="AZ10" i="10"/>
  <c r="AQ11" i="10"/>
  <c r="AR11" i="10"/>
  <c r="AS11" i="10"/>
  <c r="AT11" i="10"/>
  <c r="AU11" i="10"/>
  <c r="AV11" i="10"/>
  <c r="AX11" i="10"/>
  <c r="AY11" i="10"/>
  <c r="AZ11" i="10"/>
  <c r="AQ12" i="10"/>
  <c r="AR12" i="10"/>
  <c r="AS12" i="10"/>
  <c r="AT12" i="10"/>
  <c r="AU12" i="10"/>
  <c r="AV12" i="10"/>
  <c r="AX12" i="10"/>
  <c r="AY12" i="10"/>
  <c r="AZ12" i="10"/>
  <c r="AQ13" i="10"/>
  <c r="AR13" i="10"/>
  <c r="AS13" i="10"/>
  <c r="AT13" i="10"/>
  <c r="AU13" i="10"/>
  <c r="AV13" i="10"/>
  <c r="AX13" i="10"/>
  <c r="AY13" i="10"/>
  <c r="AZ13" i="10"/>
  <c r="AQ14" i="10"/>
  <c r="AR14" i="10"/>
  <c r="AS14" i="10"/>
  <c r="AT14" i="10"/>
  <c r="AU14" i="10"/>
  <c r="AV14" i="10"/>
  <c r="AX14" i="10"/>
  <c r="AY14" i="10"/>
  <c r="AZ14" i="10"/>
  <c r="AQ15" i="10"/>
  <c r="AR15" i="10"/>
  <c r="AS15" i="10"/>
  <c r="AT15" i="10"/>
  <c r="AU15" i="10"/>
  <c r="AV15" i="10"/>
  <c r="AX15" i="10"/>
  <c r="AY15" i="10"/>
  <c r="AZ15" i="10"/>
  <c r="AQ16" i="10"/>
  <c r="AR16" i="10"/>
  <c r="AS16" i="10"/>
  <c r="AT16" i="10"/>
  <c r="AU16" i="10"/>
  <c r="AV16" i="10"/>
  <c r="AX16" i="10"/>
  <c r="AY16" i="10"/>
  <c r="AZ16" i="10"/>
  <c r="AQ17" i="10"/>
  <c r="AR17" i="10"/>
  <c r="AS17" i="10"/>
  <c r="AT17" i="10"/>
  <c r="AU17" i="10"/>
  <c r="AV17" i="10"/>
  <c r="AX17" i="10"/>
  <c r="AY17" i="10"/>
  <c r="AZ17" i="10"/>
  <c r="AQ18" i="10"/>
  <c r="AR18" i="10"/>
  <c r="AS18" i="10"/>
  <c r="AT18" i="10"/>
  <c r="AU18" i="10"/>
  <c r="AV18" i="10"/>
  <c r="AX18" i="10"/>
  <c r="AY18" i="10"/>
  <c r="AZ18" i="10"/>
  <c r="AQ19" i="10"/>
  <c r="AR19" i="10"/>
  <c r="AS19" i="10"/>
  <c r="AT19" i="10"/>
  <c r="AU19" i="10"/>
  <c r="AV19" i="10"/>
  <c r="AX19" i="10"/>
  <c r="AY19" i="10"/>
  <c r="AZ19" i="10"/>
  <c r="AQ20" i="10"/>
  <c r="AR20" i="10"/>
  <c r="AS20" i="10"/>
  <c r="AT20" i="10"/>
  <c r="AU20" i="10"/>
  <c r="AV20" i="10"/>
  <c r="AX20" i="10"/>
  <c r="AY20" i="10"/>
  <c r="AZ20" i="10"/>
  <c r="AQ21" i="10"/>
  <c r="AR21" i="10"/>
  <c r="AS21" i="10"/>
  <c r="AT21" i="10"/>
  <c r="AU21" i="10"/>
  <c r="AV21" i="10"/>
  <c r="AX21" i="10"/>
  <c r="AY21" i="10"/>
  <c r="AZ21" i="10"/>
  <c r="AQ22" i="10"/>
  <c r="AR22" i="10"/>
  <c r="AS22" i="10"/>
  <c r="AT22" i="10"/>
  <c r="AU22" i="10"/>
  <c r="AV22" i="10"/>
  <c r="AX22" i="10"/>
  <c r="AY22" i="10"/>
  <c r="AZ22" i="10"/>
  <c r="AQ23" i="10"/>
  <c r="AR23" i="10"/>
  <c r="AS23" i="10"/>
  <c r="AT23" i="10"/>
  <c r="AU23" i="10"/>
  <c r="AV23" i="10"/>
  <c r="AX23" i="10"/>
  <c r="AY23" i="10"/>
  <c r="AZ23" i="10"/>
  <c r="AQ24" i="10"/>
  <c r="AR24" i="10"/>
  <c r="AS24" i="10"/>
  <c r="AT24" i="10"/>
  <c r="AU24" i="10"/>
  <c r="AV24" i="10"/>
  <c r="AX24" i="10"/>
  <c r="AY24" i="10"/>
  <c r="AZ24" i="10"/>
  <c r="AQ25" i="10"/>
  <c r="AR25" i="10"/>
  <c r="AS25" i="10"/>
  <c r="AT25" i="10"/>
  <c r="AU25" i="10"/>
  <c r="AV25" i="10"/>
  <c r="AX25" i="10"/>
  <c r="AY25" i="10"/>
  <c r="AZ25" i="10"/>
  <c r="AQ26" i="10"/>
  <c r="AR26" i="10"/>
  <c r="AS26" i="10"/>
  <c r="AT26" i="10"/>
  <c r="AU26" i="10"/>
  <c r="AV26" i="10"/>
  <c r="AX26" i="10"/>
  <c r="AY26" i="10"/>
  <c r="AZ26" i="10"/>
  <c r="AQ27" i="10"/>
  <c r="AR27" i="10"/>
  <c r="AS27" i="10"/>
  <c r="AT27" i="10"/>
  <c r="AU27" i="10"/>
  <c r="AV27" i="10"/>
  <c r="AX27" i="10"/>
  <c r="AY27" i="10"/>
  <c r="AZ27" i="10"/>
  <c r="AQ28" i="10"/>
  <c r="AR28" i="10"/>
  <c r="AS28" i="10"/>
  <c r="AT28" i="10"/>
  <c r="AU28" i="10"/>
  <c r="AV28" i="10"/>
  <c r="AX28" i="10"/>
  <c r="AY28" i="10"/>
  <c r="AZ28" i="10"/>
  <c r="AQ29" i="10"/>
  <c r="AR29" i="10"/>
  <c r="AS29" i="10"/>
  <c r="AT29" i="10"/>
  <c r="AU29" i="10"/>
  <c r="AV29" i="10"/>
  <c r="AX29" i="10"/>
  <c r="AY29" i="10"/>
  <c r="AZ29" i="10"/>
  <c r="AQ30" i="10"/>
  <c r="AR30" i="10"/>
  <c r="AS30" i="10"/>
  <c r="AT30" i="10"/>
  <c r="AU30" i="10"/>
  <c r="AV30" i="10"/>
  <c r="AX30" i="10"/>
  <c r="AY30" i="10"/>
  <c r="AZ30" i="10"/>
  <c r="AQ31" i="10"/>
  <c r="AR31" i="10"/>
  <c r="AS31" i="10"/>
  <c r="AT31" i="10"/>
  <c r="AU31" i="10"/>
  <c r="AV31" i="10"/>
  <c r="AX31" i="10"/>
  <c r="AY31" i="10"/>
  <c r="AZ31" i="10"/>
  <c r="AQ32" i="10"/>
  <c r="AR32" i="10"/>
  <c r="AS32" i="10"/>
  <c r="AT32" i="10"/>
  <c r="AU32" i="10"/>
  <c r="AV32" i="10"/>
  <c r="AX32" i="10"/>
  <c r="AY32" i="10"/>
  <c r="AZ32" i="10"/>
  <c r="AQ33" i="10"/>
  <c r="AR33" i="10"/>
  <c r="AS33" i="10"/>
  <c r="AT33" i="10"/>
  <c r="AU33" i="10"/>
  <c r="AV33" i="10"/>
  <c r="AX33" i="10"/>
  <c r="AY33" i="10"/>
  <c r="AZ33" i="10"/>
  <c r="AQ34" i="10"/>
  <c r="AR34" i="10"/>
  <c r="AS34" i="10"/>
  <c r="AT34" i="10"/>
  <c r="AU34" i="10"/>
  <c r="AV34" i="10"/>
  <c r="AX34" i="10"/>
  <c r="AY34" i="10"/>
  <c r="AZ34" i="10"/>
  <c r="AQ35" i="10"/>
  <c r="AR35" i="10"/>
  <c r="AS35" i="10"/>
  <c r="AT35" i="10"/>
  <c r="AU35" i="10"/>
  <c r="AV35" i="10"/>
  <c r="AX35" i="10"/>
  <c r="AY35" i="10"/>
  <c r="AZ35" i="10"/>
  <c r="AQ36" i="10"/>
  <c r="AR36" i="10"/>
  <c r="AS36" i="10"/>
  <c r="AT36" i="10"/>
  <c r="AU36" i="10"/>
  <c r="AV36" i="10"/>
  <c r="AX36" i="10"/>
  <c r="AY36" i="10"/>
  <c r="AZ36" i="10"/>
  <c r="AQ37" i="10"/>
  <c r="AR37" i="10"/>
  <c r="AS37" i="10"/>
  <c r="AT37" i="10"/>
  <c r="AU37" i="10"/>
  <c r="AV37" i="10"/>
  <c r="AX37" i="10"/>
  <c r="AY37" i="10"/>
  <c r="AZ37" i="10"/>
  <c r="AQ38" i="10"/>
  <c r="AR38" i="10"/>
  <c r="AS38" i="10"/>
  <c r="AT38" i="10"/>
  <c r="AU38" i="10"/>
  <c r="AV38" i="10"/>
  <c r="AX38" i="10"/>
  <c r="AY38" i="10"/>
  <c r="AZ38" i="10"/>
  <c r="AV3" i="10"/>
  <c r="AZ3" i="10" s="1"/>
  <c r="AU3" i="10"/>
  <c r="AQ4" i="9"/>
  <c r="AR4" i="9"/>
  <c r="AS4" i="9"/>
  <c r="AT4" i="9"/>
  <c r="AQ5" i="9"/>
  <c r="AR5" i="9"/>
  <c r="AS5" i="9"/>
  <c r="AT5" i="9"/>
  <c r="AQ6" i="9"/>
  <c r="AR6" i="9"/>
  <c r="AS6" i="9"/>
  <c r="AT6" i="9"/>
  <c r="AQ7" i="9"/>
  <c r="AR7" i="9"/>
  <c r="AS7" i="9"/>
  <c r="AT7" i="9"/>
  <c r="AQ8" i="9"/>
  <c r="AR8" i="9"/>
  <c r="AS8" i="9"/>
  <c r="AT8" i="9"/>
  <c r="AQ9" i="9"/>
  <c r="AR9" i="9"/>
  <c r="AS9" i="9"/>
  <c r="AT9" i="9"/>
  <c r="AQ10" i="9"/>
  <c r="AR10" i="9"/>
  <c r="AS10" i="9"/>
  <c r="AT10" i="9"/>
  <c r="AQ11" i="9"/>
  <c r="AR11" i="9"/>
  <c r="AS11" i="9"/>
  <c r="AT11" i="9"/>
  <c r="AQ12" i="9"/>
  <c r="AR12" i="9"/>
  <c r="AS12" i="9"/>
  <c r="AT12" i="9"/>
  <c r="AQ13" i="9"/>
  <c r="AR13" i="9"/>
  <c r="AS13" i="9"/>
  <c r="AT13" i="9"/>
  <c r="AQ14" i="9"/>
  <c r="AR14" i="9"/>
  <c r="AS14" i="9"/>
  <c r="AT14" i="9"/>
  <c r="AQ15" i="9"/>
  <c r="AR15" i="9"/>
  <c r="AS15" i="9"/>
  <c r="AT15" i="9"/>
  <c r="AQ16" i="9"/>
  <c r="AR16" i="9"/>
  <c r="AS16" i="9"/>
  <c r="AT16" i="9"/>
  <c r="AQ17" i="9"/>
  <c r="AR17" i="9"/>
  <c r="AS17" i="9"/>
  <c r="AT17" i="9"/>
  <c r="AQ18" i="9"/>
  <c r="AR18" i="9"/>
  <c r="AS18" i="9"/>
  <c r="AT18" i="9"/>
  <c r="AQ19" i="9"/>
  <c r="AR19" i="9"/>
  <c r="AS19" i="9"/>
  <c r="AT19" i="9"/>
  <c r="AQ20" i="9"/>
  <c r="AR20" i="9"/>
  <c r="AS20" i="9"/>
  <c r="AT20" i="9"/>
  <c r="AQ21" i="9"/>
  <c r="AR21" i="9"/>
  <c r="AS21" i="9"/>
  <c r="AT21" i="9"/>
  <c r="AQ22" i="9"/>
  <c r="AR22" i="9"/>
  <c r="AS22" i="9"/>
  <c r="AT22" i="9"/>
  <c r="AQ23" i="9"/>
  <c r="AR23" i="9"/>
  <c r="AS23" i="9"/>
  <c r="AT23" i="9"/>
  <c r="AQ24" i="9"/>
  <c r="AR24" i="9"/>
  <c r="AS24" i="9"/>
  <c r="AT24" i="9"/>
  <c r="AQ25" i="9"/>
  <c r="AR25" i="9"/>
  <c r="AS25" i="9"/>
  <c r="AT25" i="9"/>
  <c r="AQ26" i="9"/>
  <c r="AR26" i="9"/>
  <c r="AS26" i="9"/>
  <c r="AT26" i="9"/>
  <c r="AQ27" i="9"/>
  <c r="AR27" i="9"/>
  <c r="AS27" i="9"/>
  <c r="AT27" i="9"/>
  <c r="AQ28" i="9"/>
  <c r="AR28" i="9"/>
  <c r="AS28" i="9"/>
  <c r="AT28" i="9"/>
  <c r="AQ29" i="9"/>
  <c r="AR29" i="9"/>
  <c r="AS29" i="9"/>
  <c r="AT29" i="9"/>
  <c r="AQ30" i="9"/>
  <c r="AR30" i="9"/>
  <c r="AS30" i="9"/>
  <c r="AT30" i="9"/>
  <c r="AQ31" i="9"/>
  <c r="AR31" i="9"/>
  <c r="AS31" i="9"/>
  <c r="AT31" i="9"/>
  <c r="AQ32" i="9"/>
  <c r="AR32" i="9"/>
  <c r="AS32" i="9"/>
  <c r="AT32" i="9"/>
  <c r="AQ33" i="9"/>
  <c r="AR33" i="9"/>
  <c r="AS33" i="9"/>
  <c r="AT33" i="9"/>
  <c r="AQ34" i="9"/>
  <c r="AR34" i="9"/>
  <c r="AS34" i="9"/>
  <c r="AT34" i="9"/>
  <c r="AQ35" i="9"/>
  <c r="AR35" i="9"/>
  <c r="AS35" i="9"/>
  <c r="AT35" i="9"/>
  <c r="AQ36" i="9"/>
  <c r="AR36" i="9"/>
  <c r="AS36" i="9"/>
  <c r="AT36" i="9"/>
  <c r="AQ37" i="9"/>
  <c r="AR37" i="9"/>
  <c r="AS37" i="9"/>
  <c r="AT37" i="9"/>
  <c r="AQ38" i="9"/>
  <c r="AR38" i="9"/>
  <c r="AS38" i="9"/>
  <c r="AT38" i="9"/>
  <c r="AV4" i="9"/>
  <c r="AV5" i="9"/>
  <c r="AV6" i="9"/>
  <c r="AV7" i="9"/>
  <c r="AV8" i="9"/>
  <c r="AV9" i="9"/>
  <c r="AV10" i="9"/>
  <c r="AV11" i="9"/>
  <c r="AV12" i="9"/>
  <c r="AV13" i="9"/>
  <c r="AV14" i="9"/>
  <c r="AV15" i="9"/>
  <c r="AV16" i="9"/>
  <c r="AV17" i="9"/>
  <c r="AV18" i="9"/>
  <c r="AV19" i="9"/>
  <c r="AV20" i="9"/>
  <c r="AV21" i="9"/>
  <c r="AV22" i="9"/>
  <c r="AV23" i="9"/>
  <c r="AV24" i="9"/>
  <c r="AV25" i="9"/>
  <c r="AV26" i="9"/>
  <c r="AV27" i="9"/>
  <c r="AV28" i="9"/>
  <c r="AV29" i="9"/>
  <c r="AV30" i="9"/>
  <c r="AV31" i="9"/>
  <c r="AV32" i="9"/>
  <c r="AV33" i="9"/>
  <c r="AV34" i="9"/>
  <c r="AV35" i="9"/>
  <c r="AV36" i="9"/>
  <c r="AV37" i="9"/>
  <c r="AV38" i="9"/>
  <c r="AV3" i="9"/>
  <c r="AY3" i="9" s="1"/>
  <c r="AU4" i="9"/>
  <c r="AU5" i="9"/>
  <c r="AU6" i="9"/>
  <c r="AU7" i="9"/>
  <c r="AU8" i="9"/>
  <c r="AU9" i="9"/>
  <c r="AU10" i="9"/>
  <c r="AU11" i="9"/>
  <c r="AU12" i="9"/>
  <c r="AU13" i="9"/>
  <c r="AU14" i="9"/>
  <c r="AU15" i="9"/>
  <c r="AU16" i="9"/>
  <c r="AU17" i="9"/>
  <c r="AU18" i="9"/>
  <c r="AU19" i="9"/>
  <c r="AU20" i="9"/>
  <c r="AU21" i="9"/>
  <c r="AU22" i="9"/>
  <c r="AU23" i="9"/>
  <c r="AU24" i="9"/>
  <c r="AU25" i="9"/>
  <c r="AU26" i="9"/>
  <c r="AU27" i="9"/>
  <c r="AU28" i="9"/>
  <c r="AU29" i="9"/>
  <c r="AU30" i="9"/>
  <c r="AU31" i="9"/>
  <c r="AU32" i="9"/>
  <c r="AU33" i="9"/>
  <c r="AU34" i="9"/>
  <c r="AU35" i="9"/>
  <c r="AU36" i="9"/>
  <c r="AU37" i="9"/>
  <c r="AU38" i="9"/>
  <c r="AU3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AO5" i="9"/>
  <c r="AO4" i="9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N38" i="10"/>
  <c r="AN37" i="10"/>
  <c r="AN36" i="10"/>
  <c r="AN35" i="10"/>
  <c r="AN34" i="10"/>
  <c r="AN33" i="10"/>
  <c r="AN32" i="10"/>
  <c r="AN31" i="10"/>
  <c r="AN30" i="10"/>
  <c r="AN29" i="10"/>
  <c r="AN28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N4" i="10"/>
  <c r="AN3" i="10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" i="9"/>
  <c r="J3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1" i="10"/>
  <c r="I10" i="10"/>
  <c r="I9" i="10"/>
  <c r="I8" i="10"/>
  <c r="I7" i="10"/>
  <c r="I6" i="10"/>
  <c r="I5" i="10"/>
  <c r="I4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Y38" i="10"/>
  <c r="W38" i="10"/>
  <c r="V38" i="10"/>
  <c r="U38" i="10"/>
  <c r="T38" i="10"/>
  <c r="S38" i="10"/>
  <c r="R38" i="10"/>
  <c r="O38" i="10"/>
  <c r="N38" i="10"/>
  <c r="M38" i="10"/>
  <c r="L38" i="10"/>
  <c r="J38" i="10"/>
  <c r="H38" i="10"/>
  <c r="Y37" i="10"/>
  <c r="W37" i="10"/>
  <c r="V37" i="10"/>
  <c r="U37" i="10"/>
  <c r="T37" i="10"/>
  <c r="S37" i="10"/>
  <c r="R37" i="10"/>
  <c r="O37" i="10"/>
  <c r="N37" i="10"/>
  <c r="M37" i="10"/>
  <c r="L37" i="10"/>
  <c r="J37" i="10"/>
  <c r="H37" i="10"/>
  <c r="Y36" i="10"/>
  <c r="W36" i="10"/>
  <c r="V36" i="10"/>
  <c r="U36" i="10"/>
  <c r="T36" i="10"/>
  <c r="S36" i="10"/>
  <c r="R36" i="10"/>
  <c r="O36" i="10"/>
  <c r="N36" i="10"/>
  <c r="M36" i="10"/>
  <c r="L36" i="10"/>
  <c r="J36" i="10"/>
  <c r="H36" i="10"/>
  <c r="Y35" i="10"/>
  <c r="W35" i="10"/>
  <c r="V35" i="10"/>
  <c r="U35" i="10"/>
  <c r="T35" i="10"/>
  <c r="S35" i="10"/>
  <c r="R35" i="10"/>
  <c r="O35" i="10"/>
  <c r="N35" i="10"/>
  <c r="M35" i="10"/>
  <c r="L35" i="10"/>
  <c r="J35" i="10"/>
  <c r="H35" i="10"/>
  <c r="Y34" i="10"/>
  <c r="W34" i="10"/>
  <c r="V34" i="10"/>
  <c r="U34" i="10"/>
  <c r="T34" i="10"/>
  <c r="S34" i="10"/>
  <c r="R34" i="10"/>
  <c r="O34" i="10"/>
  <c r="N34" i="10"/>
  <c r="M34" i="10"/>
  <c r="L34" i="10"/>
  <c r="J34" i="10"/>
  <c r="H34" i="10"/>
  <c r="Y33" i="10"/>
  <c r="W33" i="10"/>
  <c r="V33" i="10"/>
  <c r="U33" i="10"/>
  <c r="T33" i="10"/>
  <c r="S33" i="10"/>
  <c r="R33" i="10"/>
  <c r="O33" i="10"/>
  <c r="N33" i="10"/>
  <c r="M33" i="10"/>
  <c r="L33" i="10"/>
  <c r="J33" i="10"/>
  <c r="H33" i="10"/>
  <c r="Y32" i="10"/>
  <c r="W32" i="10"/>
  <c r="V32" i="10"/>
  <c r="U32" i="10"/>
  <c r="T32" i="10"/>
  <c r="S32" i="10"/>
  <c r="R32" i="10"/>
  <c r="O32" i="10"/>
  <c r="N32" i="10"/>
  <c r="M32" i="10"/>
  <c r="L32" i="10"/>
  <c r="J32" i="10"/>
  <c r="H32" i="10"/>
  <c r="Y31" i="10"/>
  <c r="W31" i="10"/>
  <c r="V31" i="10"/>
  <c r="U31" i="10"/>
  <c r="T31" i="10"/>
  <c r="S31" i="10"/>
  <c r="R31" i="10"/>
  <c r="O31" i="10"/>
  <c r="N31" i="10"/>
  <c r="M31" i="10"/>
  <c r="L31" i="10"/>
  <c r="J31" i="10"/>
  <c r="H31" i="10"/>
  <c r="Y30" i="10"/>
  <c r="W30" i="10"/>
  <c r="V30" i="10"/>
  <c r="U30" i="10"/>
  <c r="T30" i="10"/>
  <c r="S30" i="10"/>
  <c r="R30" i="10"/>
  <c r="O30" i="10"/>
  <c r="N30" i="10"/>
  <c r="M30" i="10"/>
  <c r="L30" i="10"/>
  <c r="J30" i="10"/>
  <c r="H30" i="10"/>
  <c r="Y29" i="10"/>
  <c r="W29" i="10"/>
  <c r="V29" i="10"/>
  <c r="U29" i="10"/>
  <c r="T29" i="10"/>
  <c r="S29" i="10"/>
  <c r="R29" i="10"/>
  <c r="O29" i="10"/>
  <c r="N29" i="10"/>
  <c r="M29" i="10"/>
  <c r="L29" i="10"/>
  <c r="J29" i="10"/>
  <c r="H29" i="10"/>
  <c r="Y28" i="10"/>
  <c r="W28" i="10"/>
  <c r="V28" i="10"/>
  <c r="U28" i="10"/>
  <c r="T28" i="10"/>
  <c r="S28" i="10"/>
  <c r="R28" i="10"/>
  <c r="O28" i="10"/>
  <c r="N28" i="10"/>
  <c r="M28" i="10"/>
  <c r="L28" i="10"/>
  <c r="J28" i="10"/>
  <c r="H28" i="10"/>
  <c r="Y27" i="10"/>
  <c r="W27" i="10"/>
  <c r="V27" i="10"/>
  <c r="U27" i="10"/>
  <c r="T27" i="10"/>
  <c r="S27" i="10"/>
  <c r="R27" i="10"/>
  <c r="O27" i="10"/>
  <c r="N27" i="10"/>
  <c r="M27" i="10"/>
  <c r="L27" i="10"/>
  <c r="J27" i="10"/>
  <c r="H27" i="10"/>
  <c r="Y26" i="10"/>
  <c r="W26" i="10"/>
  <c r="V26" i="10"/>
  <c r="U26" i="10"/>
  <c r="T26" i="10"/>
  <c r="S26" i="10"/>
  <c r="R26" i="10"/>
  <c r="O26" i="10"/>
  <c r="N26" i="10"/>
  <c r="M26" i="10"/>
  <c r="L26" i="10"/>
  <c r="J26" i="10"/>
  <c r="H26" i="10"/>
  <c r="Y25" i="10"/>
  <c r="W25" i="10"/>
  <c r="V25" i="10"/>
  <c r="U25" i="10"/>
  <c r="T25" i="10"/>
  <c r="S25" i="10"/>
  <c r="R25" i="10"/>
  <c r="O25" i="10"/>
  <c r="N25" i="10"/>
  <c r="M25" i="10"/>
  <c r="L25" i="10"/>
  <c r="J25" i="10"/>
  <c r="H25" i="10"/>
  <c r="Y24" i="10"/>
  <c r="W24" i="10"/>
  <c r="V24" i="10"/>
  <c r="U24" i="10"/>
  <c r="T24" i="10"/>
  <c r="S24" i="10"/>
  <c r="R24" i="10"/>
  <c r="O24" i="10"/>
  <c r="N24" i="10"/>
  <c r="M24" i="10"/>
  <c r="L24" i="10"/>
  <c r="J24" i="10"/>
  <c r="H24" i="10"/>
  <c r="Y23" i="10"/>
  <c r="W23" i="10"/>
  <c r="V23" i="10"/>
  <c r="U23" i="10"/>
  <c r="T23" i="10"/>
  <c r="S23" i="10"/>
  <c r="R23" i="10"/>
  <c r="O23" i="10"/>
  <c r="N23" i="10"/>
  <c r="M23" i="10"/>
  <c r="L23" i="10"/>
  <c r="J23" i="10"/>
  <c r="H23" i="10"/>
  <c r="Y22" i="10"/>
  <c r="W22" i="10"/>
  <c r="V22" i="10"/>
  <c r="U22" i="10"/>
  <c r="T22" i="10"/>
  <c r="S22" i="10"/>
  <c r="R22" i="10"/>
  <c r="O22" i="10"/>
  <c r="N22" i="10"/>
  <c r="M22" i="10"/>
  <c r="L22" i="10"/>
  <c r="J22" i="10"/>
  <c r="H22" i="10"/>
  <c r="Y21" i="10"/>
  <c r="W21" i="10"/>
  <c r="V21" i="10"/>
  <c r="U21" i="10"/>
  <c r="T21" i="10"/>
  <c r="S21" i="10"/>
  <c r="R21" i="10"/>
  <c r="O21" i="10"/>
  <c r="N21" i="10"/>
  <c r="M21" i="10"/>
  <c r="L21" i="10"/>
  <c r="J21" i="10"/>
  <c r="H21" i="10"/>
  <c r="Y20" i="10"/>
  <c r="W20" i="10"/>
  <c r="V20" i="10"/>
  <c r="U20" i="10"/>
  <c r="T20" i="10"/>
  <c r="S20" i="10"/>
  <c r="R20" i="10"/>
  <c r="O20" i="10"/>
  <c r="N20" i="10"/>
  <c r="M20" i="10"/>
  <c r="L20" i="10"/>
  <c r="J20" i="10"/>
  <c r="H20" i="10"/>
  <c r="Y19" i="10"/>
  <c r="W19" i="10"/>
  <c r="V19" i="10"/>
  <c r="U19" i="10"/>
  <c r="T19" i="10"/>
  <c r="S19" i="10"/>
  <c r="R19" i="10"/>
  <c r="O19" i="10"/>
  <c r="N19" i="10"/>
  <c r="M19" i="10"/>
  <c r="L19" i="10"/>
  <c r="J19" i="10"/>
  <c r="H19" i="10"/>
  <c r="Y18" i="10"/>
  <c r="W18" i="10"/>
  <c r="V18" i="10"/>
  <c r="U18" i="10"/>
  <c r="T18" i="10"/>
  <c r="S18" i="10"/>
  <c r="R18" i="10"/>
  <c r="O18" i="10"/>
  <c r="N18" i="10"/>
  <c r="M18" i="10"/>
  <c r="L18" i="10"/>
  <c r="J18" i="10"/>
  <c r="H18" i="10"/>
  <c r="Y17" i="10"/>
  <c r="W17" i="10"/>
  <c r="V17" i="10"/>
  <c r="U17" i="10"/>
  <c r="T17" i="10"/>
  <c r="S17" i="10"/>
  <c r="R17" i="10"/>
  <c r="O17" i="10"/>
  <c r="N17" i="10"/>
  <c r="M17" i="10"/>
  <c r="L17" i="10"/>
  <c r="J17" i="10"/>
  <c r="H17" i="10"/>
  <c r="Y16" i="10"/>
  <c r="W16" i="10"/>
  <c r="V16" i="10"/>
  <c r="U16" i="10"/>
  <c r="T16" i="10"/>
  <c r="S16" i="10"/>
  <c r="R16" i="10"/>
  <c r="O16" i="10"/>
  <c r="N16" i="10"/>
  <c r="M16" i="10"/>
  <c r="L16" i="10"/>
  <c r="J16" i="10"/>
  <c r="H16" i="10"/>
  <c r="Y15" i="10"/>
  <c r="W15" i="10"/>
  <c r="V15" i="10"/>
  <c r="U15" i="10"/>
  <c r="T15" i="10"/>
  <c r="S15" i="10"/>
  <c r="R15" i="10"/>
  <c r="O15" i="10"/>
  <c r="N15" i="10"/>
  <c r="M15" i="10"/>
  <c r="L15" i="10"/>
  <c r="J15" i="10"/>
  <c r="H15" i="10"/>
  <c r="Y14" i="10"/>
  <c r="W14" i="10"/>
  <c r="V14" i="10"/>
  <c r="U14" i="10"/>
  <c r="T14" i="10"/>
  <c r="S14" i="10"/>
  <c r="R14" i="10"/>
  <c r="O14" i="10"/>
  <c r="N14" i="10"/>
  <c r="M14" i="10"/>
  <c r="L14" i="10"/>
  <c r="J14" i="10"/>
  <c r="H14" i="10"/>
  <c r="Y13" i="10"/>
  <c r="W13" i="10"/>
  <c r="V13" i="10"/>
  <c r="U13" i="10"/>
  <c r="T13" i="10"/>
  <c r="S13" i="10"/>
  <c r="R13" i="10"/>
  <c r="O13" i="10"/>
  <c r="N13" i="10"/>
  <c r="M13" i="10"/>
  <c r="L13" i="10"/>
  <c r="J13" i="10"/>
  <c r="H13" i="10"/>
  <c r="Y12" i="10"/>
  <c r="J12" i="10"/>
  <c r="H12" i="10"/>
  <c r="AL12" i="10" s="1"/>
  <c r="Y11" i="10"/>
  <c r="W11" i="10"/>
  <c r="V11" i="10"/>
  <c r="U11" i="10"/>
  <c r="T11" i="10"/>
  <c r="S11" i="10"/>
  <c r="R11" i="10"/>
  <c r="O11" i="10"/>
  <c r="N11" i="10"/>
  <c r="M11" i="10"/>
  <c r="L11" i="10"/>
  <c r="J11" i="10"/>
  <c r="H11" i="10"/>
  <c r="Y10" i="10"/>
  <c r="W10" i="10"/>
  <c r="V10" i="10"/>
  <c r="U10" i="10"/>
  <c r="T10" i="10"/>
  <c r="S10" i="10"/>
  <c r="R10" i="10"/>
  <c r="O10" i="10"/>
  <c r="N10" i="10"/>
  <c r="M10" i="10"/>
  <c r="L10" i="10"/>
  <c r="J10" i="10"/>
  <c r="H10" i="10"/>
  <c r="Y9" i="10"/>
  <c r="W9" i="10"/>
  <c r="V9" i="10"/>
  <c r="U9" i="10"/>
  <c r="T9" i="10"/>
  <c r="S9" i="10"/>
  <c r="R9" i="10"/>
  <c r="O9" i="10"/>
  <c r="N9" i="10"/>
  <c r="M9" i="10"/>
  <c r="L9" i="10"/>
  <c r="J9" i="10"/>
  <c r="H9" i="10"/>
  <c r="Y8" i="10"/>
  <c r="W8" i="10"/>
  <c r="V8" i="10"/>
  <c r="U8" i="10"/>
  <c r="T8" i="10"/>
  <c r="S8" i="10"/>
  <c r="R8" i="10"/>
  <c r="O8" i="10"/>
  <c r="N8" i="10"/>
  <c r="M8" i="10"/>
  <c r="L8" i="10"/>
  <c r="J8" i="10"/>
  <c r="H8" i="10"/>
  <c r="Y7" i="10"/>
  <c r="W7" i="10"/>
  <c r="V7" i="10"/>
  <c r="U7" i="10"/>
  <c r="T7" i="10"/>
  <c r="S7" i="10"/>
  <c r="R7" i="10"/>
  <c r="O7" i="10"/>
  <c r="N7" i="10"/>
  <c r="M7" i="10"/>
  <c r="L7" i="10"/>
  <c r="J7" i="10"/>
  <c r="H7" i="10"/>
  <c r="Y6" i="10"/>
  <c r="W6" i="10"/>
  <c r="V6" i="10"/>
  <c r="U6" i="10"/>
  <c r="T6" i="10"/>
  <c r="S6" i="10"/>
  <c r="R6" i="10"/>
  <c r="O6" i="10"/>
  <c r="N6" i="10"/>
  <c r="M6" i="10"/>
  <c r="L6" i="10"/>
  <c r="J6" i="10"/>
  <c r="H6" i="10"/>
  <c r="Y5" i="10"/>
  <c r="W5" i="10"/>
  <c r="V5" i="10"/>
  <c r="U5" i="10"/>
  <c r="T5" i="10"/>
  <c r="S5" i="10"/>
  <c r="R5" i="10"/>
  <c r="O5" i="10"/>
  <c r="N5" i="10"/>
  <c r="M5" i="10"/>
  <c r="L5" i="10"/>
  <c r="J5" i="10"/>
  <c r="H5" i="10"/>
  <c r="Y4" i="10"/>
  <c r="W4" i="10"/>
  <c r="V4" i="10"/>
  <c r="U4" i="10"/>
  <c r="T4" i="10"/>
  <c r="S4" i="10"/>
  <c r="R4" i="10"/>
  <c r="O4" i="10"/>
  <c r="N4" i="10"/>
  <c r="M4" i="10"/>
  <c r="L4" i="10"/>
  <c r="J4" i="10"/>
  <c r="H4" i="10"/>
  <c r="Y3" i="10"/>
  <c r="H3" i="10"/>
  <c r="AE3" i="10" s="1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" i="9"/>
  <c r="AA33" i="9"/>
  <c r="AD14" i="9"/>
  <c r="AH14" i="9"/>
  <c r="AL14" i="9"/>
  <c r="AA15" i="9"/>
  <c r="AA6" i="9"/>
  <c r="AB6" i="9"/>
  <c r="AC6" i="9"/>
  <c r="AD6" i="9"/>
  <c r="R6" i="9" s="1"/>
  <c r="AE6" i="9"/>
  <c r="AF6" i="9"/>
  <c r="AG6" i="9"/>
  <c r="AH6" i="9"/>
  <c r="U6" i="9" s="1"/>
  <c r="AI6" i="9"/>
  <c r="AJ6" i="9"/>
  <c r="AK6" i="9"/>
  <c r="AL6" i="9"/>
  <c r="AA8" i="9"/>
  <c r="AB8" i="9"/>
  <c r="AC8" i="9"/>
  <c r="AD8" i="9"/>
  <c r="AE8" i="9"/>
  <c r="AF8" i="9"/>
  <c r="AG8" i="9"/>
  <c r="AH8" i="9"/>
  <c r="U8" i="9" s="1"/>
  <c r="AI8" i="9"/>
  <c r="AJ8" i="9"/>
  <c r="AK8" i="9"/>
  <c r="AL8" i="9"/>
  <c r="W8" i="9" s="1"/>
  <c r="AA11" i="9"/>
  <c r="AB11" i="9"/>
  <c r="AC11" i="9"/>
  <c r="AD11" i="9"/>
  <c r="R11" i="9" s="1"/>
  <c r="AE11" i="9"/>
  <c r="AF11" i="9"/>
  <c r="AG11" i="9"/>
  <c r="AH11" i="9"/>
  <c r="AI11" i="9"/>
  <c r="AJ11" i="9"/>
  <c r="AK11" i="9"/>
  <c r="AL11" i="9"/>
  <c r="W11" i="9" s="1"/>
  <c r="AA12" i="9"/>
  <c r="AB12" i="9"/>
  <c r="AC12" i="9"/>
  <c r="AD12" i="9"/>
  <c r="AE12" i="9"/>
  <c r="U12" i="9" s="1"/>
  <c r="AF12" i="9"/>
  <c r="AG12" i="9"/>
  <c r="AH12" i="9"/>
  <c r="AI12" i="9"/>
  <c r="W12" i="9" s="1"/>
  <c r="AJ12" i="9"/>
  <c r="AK12" i="9"/>
  <c r="AL12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B5" i="9"/>
  <c r="AE5" i="9"/>
  <c r="AI5" i="9"/>
  <c r="AJ5" i="9"/>
  <c r="AA4" i="9"/>
  <c r="AB4" i="9"/>
  <c r="AC4" i="9"/>
  <c r="AD4" i="9"/>
  <c r="R4" i="9" s="1"/>
  <c r="AE4" i="9"/>
  <c r="AF4" i="9"/>
  <c r="AG4" i="9"/>
  <c r="AH4" i="9"/>
  <c r="U4" i="9" s="1"/>
  <c r="AI4" i="9"/>
  <c r="AJ4" i="9"/>
  <c r="AK4" i="9"/>
  <c r="AL4" i="9"/>
  <c r="W4" i="9"/>
  <c r="W6" i="9"/>
  <c r="W13" i="9"/>
  <c r="V4" i="9"/>
  <c r="V6" i="9"/>
  <c r="V8" i="9"/>
  <c r="U11" i="9"/>
  <c r="V11" i="9"/>
  <c r="V12" i="9"/>
  <c r="U13" i="9"/>
  <c r="V13" i="9"/>
  <c r="T4" i="9"/>
  <c r="T6" i="9"/>
  <c r="T8" i="9"/>
  <c r="T11" i="9"/>
  <c r="T12" i="9"/>
  <c r="T13" i="9"/>
  <c r="S4" i="9"/>
  <c r="S6" i="9"/>
  <c r="S8" i="9"/>
  <c r="S11" i="9"/>
  <c r="S12" i="9"/>
  <c r="S13" i="9"/>
  <c r="R8" i="9"/>
  <c r="R12" i="9"/>
  <c r="R13" i="9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H16" i="9"/>
  <c r="AA16" i="9" s="1"/>
  <c r="H17" i="9"/>
  <c r="AA17" i="9" s="1"/>
  <c r="H18" i="9"/>
  <c r="AA18" i="9" s="1"/>
  <c r="H19" i="9"/>
  <c r="AA19" i="9" s="1"/>
  <c r="H20" i="9"/>
  <c r="AA20" i="9" s="1"/>
  <c r="H21" i="9"/>
  <c r="AA21" i="9" s="1"/>
  <c r="H22" i="9"/>
  <c r="AA22" i="9" s="1"/>
  <c r="H23" i="9"/>
  <c r="AB23" i="9" s="1"/>
  <c r="H24" i="9"/>
  <c r="AA24" i="9" s="1"/>
  <c r="H25" i="9"/>
  <c r="AA25" i="9" s="1"/>
  <c r="H26" i="9"/>
  <c r="AA26" i="9" s="1"/>
  <c r="H27" i="9"/>
  <c r="AA27" i="9" s="1"/>
  <c r="H28" i="9"/>
  <c r="AA28" i="9" s="1"/>
  <c r="H29" i="9"/>
  <c r="AA29" i="9" s="1"/>
  <c r="H30" i="9"/>
  <c r="AA30" i="9" s="1"/>
  <c r="H31" i="9"/>
  <c r="AA31" i="9" s="1"/>
  <c r="H32" i="9"/>
  <c r="AA32" i="9" s="1"/>
  <c r="H33" i="9"/>
  <c r="AB33" i="9" s="1"/>
  <c r="H34" i="9"/>
  <c r="AA34" i="9" s="1"/>
  <c r="H35" i="9"/>
  <c r="AA35" i="9" s="1"/>
  <c r="H36" i="9"/>
  <c r="AA36" i="9" s="1"/>
  <c r="H37" i="9"/>
  <c r="AA37" i="9" s="1"/>
  <c r="H38" i="9"/>
  <c r="AA38" i="9" s="1"/>
  <c r="H14" i="9"/>
  <c r="AA14" i="9" s="1"/>
  <c r="H15" i="9"/>
  <c r="AB15" i="9" s="1"/>
  <c r="H4" i="9"/>
  <c r="H5" i="9"/>
  <c r="AC5" i="9" s="1"/>
  <c r="T5" i="9" s="1"/>
  <c r="H6" i="9"/>
  <c r="I6" i="9" s="1"/>
  <c r="H7" i="9"/>
  <c r="AA7" i="9" s="1"/>
  <c r="H8" i="9"/>
  <c r="H9" i="9"/>
  <c r="AA9" i="9" s="1"/>
  <c r="H10" i="9"/>
  <c r="I10" i="9" s="1"/>
  <c r="H11" i="9"/>
  <c r="H12" i="9"/>
  <c r="H13" i="9"/>
  <c r="H3" i="9"/>
  <c r="AL3" i="9" s="1"/>
  <c r="I28" i="9"/>
  <c r="I29" i="9"/>
  <c r="I30" i="9"/>
  <c r="I31" i="9"/>
  <c r="I32" i="9"/>
  <c r="I33" i="9"/>
  <c r="I15" i="9"/>
  <c r="I16" i="9"/>
  <c r="I17" i="9"/>
  <c r="I18" i="9"/>
  <c r="I21" i="9"/>
  <c r="I22" i="9"/>
  <c r="I14" i="9"/>
  <c r="I12" i="9"/>
  <c r="I13" i="9"/>
  <c r="I9" i="9"/>
  <c r="I11" i="9"/>
  <c r="I7" i="9"/>
  <c r="I8" i="9"/>
  <c r="I4" i="9"/>
  <c r="I5" i="9"/>
  <c r="AX3" i="9" l="1"/>
  <c r="AZ3" i="9"/>
  <c r="AY3" i="10"/>
  <c r="AX3" i="10"/>
  <c r="AO3" i="9"/>
  <c r="AB3" i="10"/>
  <c r="AO3" i="10"/>
  <c r="I3" i="10"/>
  <c r="AJ3" i="10"/>
  <c r="AC3" i="10"/>
  <c r="AG3" i="10"/>
  <c r="AD5" i="9"/>
  <c r="AH5" i="9"/>
  <c r="AL5" i="9"/>
  <c r="AF5" i="9"/>
  <c r="AA5" i="9"/>
  <c r="AH12" i="10"/>
  <c r="AA12" i="10"/>
  <c r="AE12" i="10"/>
  <c r="U12" i="10" s="1"/>
  <c r="AI12" i="10"/>
  <c r="W12" i="10" s="1"/>
  <c r="I12" i="10"/>
  <c r="AB12" i="10"/>
  <c r="AF12" i="10"/>
  <c r="AJ12" i="10"/>
  <c r="AC12" i="10"/>
  <c r="AG12" i="10"/>
  <c r="AK12" i="10"/>
  <c r="AD12" i="10"/>
  <c r="L12" i="10" s="1"/>
  <c r="AD3" i="10"/>
  <c r="AA3" i="10"/>
  <c r="AL3" i="10"/>
  <c r="AI3" i="10"/>
  <c r="AK3" i="10"/>
  <c r="AH3" i="10"/>
  <c r="AF3" i="10"/>
  <c r="W5" i="9"/>
  <c r="U5" i="9"/>
  <c r="R5" i="9"/>
  <c r="AK5" i="9"/>
  <c r="AG5" i="9"/>
  <c r="S5" i="9" s="1"/>
  <c r="I3" i="9"/>
  <c r="AE3" i="9"/>
  <c r="AB3" i="9"/>
  <c r="AF3" i="9"/>
  <c r="AJ3" i="9"/>
  <c r="AC3" i="9"/>
  <c r="AG3" i="9"/>
  <c r="AK3" i="9"/>
  <c r="AA3" i="9"/>
  <c r="AI3" i="9"/>
  <c r="W3" i="9" s="1"/>
  <c r="AD3" i="9"/>
  <c r="AH3" i="9"/>
  <c r="AL10" i="9"/>
  <c r="AH10" i="9"/>
  <c r="AD10" i="9"/>
  <c r="AK10" i="9"/>
  <c r="AG10" i="9"/>
  <c r="AC10" i="9"/>
  <c r="T10" i="9" s="1"/>
  <c r="AJ10" i="9"/>
  <c r="AF10" i="9"/>
  <c r="V10" i="9" s="1"/>
  <c r="AB10" i="9"/>
  <c r="S10" i="9" s="1"/>
  <c r="AI10" i="9"/>
  <c r="W10" i="9" s="1"/>
  <c r="AE10" i="9"/>
  <c r="AA10" i="9"/>
  <c r="AL9" i="9"/>
  <c r="AH9" i="9"/>
  <c r="AD9" i="9"/>
  <c r="R9" i="9" s="1"/>
  <c r="AK9" i="9"/>
  <c r="AG9" i="9"/>
  <c r="AC9" i="9"/>
  <c r="AJ9" i="9"/>
  <c r="AF9" i="9"/>
  <c r="AB9" i="9"/>
  <c r="S9" i="9" s="1"/>
  <c r="AI9" i="9"/>
  <c r="W9" i="9" s="1"/>
  <c r="AE9" i="9"/>
  <c r="AL7" i="9"/>
  <c r="AH7" i="9"/>
  <c r="AD7" i="9"/>
  <c r="AK7" i="9"/>
  <c r="AG7" i="9"/>
  <c r="AJ7" i="9"/>
  <c r="AF7" i="9"/>
  <c r="AB7" i="9"/>
  <c r="R7" i="9"/>
  <c r="AC7" i="9"/>
  <c r="T7" i="9" s="1"/>
  <c r="AI7" i="9"/>
  <c r="W7" i="9" s="1"/>
  <c r="AE7" i="9"/>
  <c r="U7" i="9" s="1"/>
  <c r="I37" i="9"/>
  <c r="I34" i="9"/>
  <c r="I20" i="9"/>
  <c r="AH20" i="9"/>
  <c r="AF20" i="9"/>
  <c r="AL20" i="9"/>
  <c r="AD20" i="9"/>
  <c r="R20" i="9" s="1"/>
  <c r="AJ20" i="9"/>
  <c r="AB20" i="9"/>
  <c r="AK20" i="9"/>
  <c r="AG20" i="9"/>
  <c r="AC20" i="9"/>
  <c r="AI20" i="9"/>
  <c r="AE20" i="9"/>
  <c r="I19" i="9"/>
  <c r="AH19" i="9"/>
  <c r="AG19" i="9"/>
  <c r="AL19" i="9"/>
  <c r="AD19" i="9"/>
  <c r="R19" i="9" s="1"/>
  <c r="AK19" i="9"/>
  <c r="M19" i="9" s="1"/>
  <c r="AC19" i="9"/>
  <c r="AJ19" i="9"/>
  <c r="AF19" i="9"/>
  <c r="AB19" i="9"/>
  <c r="AI19" i="9"/>
  <c r="AE19" i="9"/>
  <c r="U19" i="9" s="1"/>
  <c r="AD18" i="9"/>
  <c r="AL18" i="9"/>
  <c r="AH18" i="9"/>
  <c r="R18" i="9"/>
  <c r="AK18" i="9"/>
  <c r="AG18" i="9"/>
  <c r="AC18" i="9"/>
  <c r="AJ18" i="9"/>
  <c r="AF18" i="9"/>
  <c r="AB18" i="9"/>
  <c r="AI18" i="9"/>
  <c r="AE18" i="9"/>
  <c r="U18" i="9" s="1"/>
  <c r="AL17" i="9"/>
  <c r="AD17" i="9"/>
  <c r="AK17" i="9"/>
  <c r="AG17" i="9"/>
  <c r="AC17" i="9"/>
  <c r="AH17" i="9"/>
  <c r="AJ17" i="9"/>
  <c r="AF17" i="9"/>
  <c r="V17" i="9" s="1"/>
  <c r="AB17" i="9"/>
  <c r="AI17" i="9"/>
  <c r="W17" i="9" s="1"/>
  <c r="AE17" i="9"/>
  <c r="AL16" i="9"/>
  <c r="AH16" i="9"/>
  <c r="AD16" i="9"/>
  <c r="R16" i="9"/>
  <c r="AK16" i="9"/>
  <c r="AG16" i="9"/>
  <c r="AC16" i="9"/>
  <c r="AJ16" i="9"/>
  <c r="AF16" i="9"/>
  <c r="V16" i="9" s="1"/>
  <c r="AB16" i="9"/>
  <c r="AI16" i="9"/>
  <c r="AE16" i="9"/>
  <c r="AI15" i="9"/>
  <c r="AH15" i="9"/>
  <c r="AE15" i="9"/>
  <c r="U15" i="9" s="1"/>
  <c r="W15" i="9"/>
  <c r="AL15" i="9"/>
  <c r="AD15" i="9"/>
  <c r="R15" i="9" s="1"/>
  <c r="AC15" i="9"/>
  <c r="AK15" i="9"/>
  <c r="M15" i="9" s="1"/>
  <c r="AG15" i="9"/>
  <c r="AJ15" i="9"/>
  <c r="AF15" i="9"/>
  <c r="AG38" i="9"/>
  <c r="I38" i="9"/>
  <c r="AH38" i="9"/>
  <c r="AL38" i="9"/>
  <c r="AD38" i="9"/>
  <c r="R38" i="9" s="1"/>
  <c r="AK38" i="9"/>
  <c r="AC38" i="9"/>
  <c r="AJ38" i="9"/>
  <c r="AF38" i="9"/>
  <c r="AB38" i="9"/>
  <c r="AI38" i="9"/>
  <c r="AE38" i="9"/>
  <c r="AL37" i="9"/>
  <c r="AH37" i="9"/>
  <c r="AD37" i="9"/>
  <c r="R37" i="9"/>
  <c r="AK37" i="9"/>
  <c r="M37" i="9" s="1"/>
  <c r="AG37" i="9"/>
  <c r="AC37" i="9"/>
  <c r="AJ37" i="9"/>
  <c r="L37" i="9" s="1"/>
  <c r="AF37" i="9"/>
  <c r="V37" i="9" s="1"/>
  <c r="AB37" i="9"/>
  <c r="AI37" i="9"/>
  <c r="AE37" i="9"/>
  <c r="U37" i="9" s="1"/>
  <c r="AJ36" i="9"/>
  <c r="AF36" i="9"/>
  <c r="AB36" i="9"/>
  <c r="AL36" i="9"/>
  <c r="AH36" i="9"/>
  <c r="AD36" i="9"/>
  <c r="I36" i="9"/>
  <c r="AK36" i="9"/>
  <c r="AG36" i="9"/>
  <c r="AC36" i="9"/>
  <c r="AI36" i="9"/>
  <c r="AE36" i="9"/>
  <c r="R14" i="9"/>
  <c r="AK14" i="9"/>
  <c r="M14" i="9" s="1"/>
  <c r="AG14" i="9"/>
  <c r="L14" i="9" s="1"/>
  <c r="AC14" i="9"/>
  <c r="AJ14" i="9"/>
  <c r="AF14" i="9"/>
  <c r="V14" i="9" s="1"/>
  <c r="AB14" i="9"/>
  <c r="AI14" i="9"/>
  <c r="W14" i="9" s="1"/>
  <c r="AE14" i="9"/>
  <c r="U14" i="9" s="1"/>
  <c r="I35" i="9"/>
  <c r="AC35" i="9"/>
  <c r="AK35" i="9"/>
  <c r="AG35" i="9"/>
  <c r="AL35" i="9"/>
  <c r="AH35" i="9"/>
  <c r="AD35" i="9"/>
  <c r="AJ35" i="9"/>
  <c r="T35" i="9" s="1"/>
  <c r="AF35" i="9"/>
  <c r="AB35" i="9"/>
  <c r="AI35" i="9"/>
  <c r="AE35" i="9"/>
  <c r="AH34" i="9"/>
  <c r="AG34" i="9"/>
  <c r="AL34" i="9"/>
  <c r="AD34" i="9"/>
  <c r="R34" i="9" s="1"/>
  <c r="AK34" i="9"/>
  <c r="M34" i="9" s="1"/>
  <c r="AC34" i="9"/>
  <c r="AJ34" i="9"/>
  <c r="AF34" i="9"/>
  <c r="AB34" i="9"/>
  <c r="AI34" i="9"/>
  <c r="AE34" i="9"/>
  <c r="AI33" i="9"/>
  <c r="AE33" i="9"/>
  <c r="N33" i="9" s="1"/>
  <c r="W33" i="9"/>
  <c r="AL33" i="9"/>
  <c r="AH33" i="9"/>
  <c r="U33" i="9" s="1"/>
  <c r="AD33" i="9"/>
  <c r="AK33" i="9"/>
  <c r="AG33" i="9"/>
  <c r="S33" i="9" s="1"/>
  <c r="AC33" i="9"/>
  <c r="AJ33" i="9"/>
  <c r="AF33" i="9"/>
  <c r="V33" i="9" s="1"/>
  <c r="AH32" i="9"/>
  <c r="AL32" i="9"/>
  <c r="AD32" i="9"/>
  <c r="R32" i="9"/>
  <c r="AK32" i="9"/>
  <c r="M32" i="9" s="1"/>
  <c r="AC32" i="9"/>
  <c r="AJ32" i="9"/>
  <c r="AF32" i="9"/>
  <c r="AB32" i="9"/>
  <c r="AG32" i="9"/>
  <c r="AI32" i="9"/>
  <c r="AE32" i="9"/>
  <c r="AH31" i="9"/>
  <c r="AC31" i="9"/>
  <c r="AL31" i="9"/>
  <c r="AD31" i="9"/>
  <c r="AK31" i="9"/>
  <c r="AG31" i="9"/>
  <c r="AJ31" i="9"/>
  <c r="AF31" i="9"/>
  <c r="AB31" i="9"/>
  <c r="AI31" i="9"/>
  <c r="AE31" i="9"/>
  <c r="AK30" i="9"/>
  <c r="AJ30" i="9"/>
  <c r="AF30" i="9"/>
  <c r="V30" i="9" s="1"/>
  <c r="AD30" i="9"/>
  <c r="R30" i="9" s="1"/>
  <c r="AH30" i="9"/>
  <c r="M30" i="9" s="1"/>
  <c r="AC30" i="9"/>
  <c r="AL30" i="9"/>
  <c r="AG30" i="9"/>
  <c r="AB30" i="9"/>
  <c r="AI30" i="9"/>
  <c r="AE30" i="9"/>
  <c r="AK29" i="9"/>
  <c r="AG29" i="9"/>
  <c r="AC29" i="9"/>
  <c r="AL29" i="9"/>
  <c r="AH29" i="9"/>
  <c r="M29" i="9" s="1"/>
  <c r="AD29" i="9"/>
  <c r="AJ29" i="9"/>
  <c r="T29" i="9" s="1"/>
  <c r="AF29" i="9"/>
  <c r="AB29" i="9"/>
  <c r="AI29" i="9"/>
  <c r="AE29" i="9"/>
  <c r="AK28" i="9"/>
  <c r="AG28" i="9"/>
  <c r="AF28" i="9"/>
  <c r="AL28" i="9"/>
  <c r="AH28" i="9"/>
  <c r="M28" i="9" s="1"/>
  <c r="AD28" i="9"/>
  <c r="AC28" i="9"/>
  <c r="AJ28" i="9"/>
  <c r="AB28" i="9"/>
  <c r="AI28" i="9"/>
  <c r="AE28" i="9"/>
  <c r="AL27" i="9"/>
  <c r="AH27" i="9"/>
  <c r="AD27" i="9"/>
  <c r="AK27" i="9"/>
  <c r="AG27" i="9"/>
  <c r="AC27" i="9"/>
  <c r="AJ27" i="9"/>
  <c r="AF27" i="9"/>
  <c r="V27" i="9" s="1"/>
  <c r="AB27" i="9"/>
  <c r="I27" i="9"/>
  <c r="AI27" i="9"/>
  <c r="W27" i="9" s="1"/>
  <c r="AE27" i="9"/>
  <c r="AK26" i="9"/>
  <c r="AJ26" i="9"/>
  <c r="AF26" i="9"/>
  <c r="I26" i="9"/>
  <c r="AD26" i="9"/>
  <c r="R26" i="9" s="1"/>
  <c r="AH26" i="9"/>
  <c r="M26" i="9" s="1"/>
  <c r="AC26" i="9"/>
  <c r="AL26" i="9"/>
  <c r="AG26" i="9"/>
  <c r="AB26" i="9"/>
  <c r="AI26" i="9"/>
  <c r="AE26" i="9"/>
  <c r="I25" i="9"/>
  <c r="AL25" i="9"/>
  <c r="AD25" i="9"/>
  <c r="AH25" i="9"/>
  <c r="AK25" i="9"/>
  <c r="AG25" i="9"/>
  <c r="AC25" i="9"/>
  <c r="AJ25" i="9"/>
  <c r="AF25" i="9"/>
  <c r="V25" i="9" s="1"/>
  <c r="AB25" i="9"/>
  <c r="AI25" i="9"/>
  <c r="W25" i="9" s="1"/>
  <c r="AE25" i="9"/>
  <c r="U25" i="9" s="1"/>
  <c r="AE23" i="9"/>
  <c r="AL23" i="9"/>
  <c r="AH23" i="9"/>
  <c r="AD23" i="9"/>
  <c r="AI23" i="9"/>
  <c r="AA23" i="9"/>
  <c r="I23" i="9"/>
  <c r="AK23" i="9"/>
  <c r="AG23" i="9"/>
  <c r="S23" i="9" s="1"/>
  <c r="AC23" i="9"/>
  <c r="AJ23" i="9"/>
  <c r="AF23" i="9"/>
  <c r="V23" i="9" s="1"/>
  <c r="AL22" i="9"/>
  <c r="AH22" i="9"/>
  <c r="AD22" i="9"/>
  <c r="R22" i="9"/>
  <c r="AK22" i="9"/>
  <c r="AG22" i="9"/>
  <c r="AC22" i="9"/>
  <c r="AJ22" i="9"/>
  <c r="L22" i="9" s="1"/>
  <c r="AF22" i="9"/>
  <c r="V22" i="9" s="1"/>
  <c r="AB22" i="9"/>
  <c r="AI22" i="9"/>
  <c r="W22" i="9" s="1"/>
  <c r="AE22" i="9"/>
  <c r="U22" i="9" s="1"/>
  <c r="AD21" i="9"/>
  <c r="AC21" i="9"/>
  <c r="AJ21" i="9"/>
  <c r="AF21" i="9"/>
  <c r="AB21" i="9"/>
  <c r="AL21" i="9"/>
  <c r="AH21" i="9"/>
  <c r="AK21" i="9"/>
  <c r="AG21" i="9"/>
  <c r="AI21" i="9"/>
  <c r="AE21" i="9"/>
  <c r="U21" i="9" s="1"/>
  <c r="AI24" i="9"/>
  <c r="AE24" i="9"/>
  <c r="AL24" i="9"/>
  <c r="AH24" i="9"/>
  <c r="AD24" i="9"/>
  <c r="R24" i="9" s="1"/>
  <c r="AK24" i="9"/>
  <c r="AG24" i="9"/>
  <c r="AC24" i="9"/>
  <c r="I24" i="9"/>
  <c r="AJ24" i="9"/>
  <c r="AF24" i="9"/>
  <c r="AB24" i="9"/>
  <c r="L11" i="9"/>
  <c r="N11" i="9"/>
  <c r="L10" i="9"/>
  <c r="M12" i="9"/>
  <c r="L13" i="9"/>
  <c r="N13" i="9"/>
  <c r="L12" i="9"/>
  <c r="M8" i="9"/>
  <c r="O8" i="9"/>
  <c r="AS3" i="9" l="1"/>
  <c r="AQ3" i="9"/>
  <c r="AR3" i="9"/>
  <c r="AS3" i="10"/>
  <c r="AR3" i="10"/>
  <c r="AQ3" i="10"/>
  <c r="L3" i="10"/>
  <c r="V3" i="10"/>
  <c r="V5" i="9"/>
  <c r="O12" i="10"/>
  <c r="T12" i="10"/>
  <c r="V12" i="10"/>
  <c r="N12" i="10"/>
  <c r="S12" i="10"/>
  <c r="R12" i="10"/>
  <c r="M12" i="10"/>
  <c r="W3" i="10"/>
  <c r="R3" i="10"/>
  <c r="M3" i="10"/>
  <c r="S3" i="10"/>
  <c r="N3" i="10"/>
  <c r="O3" i="10"/>
  <c r="T3" i="10"/>
  <c r="U3" i="10"/>
  <c r="U3" i="9"/>
  <c r="W21" i="9"/>
  <c r="S3" i="9"/>
  <c r="R3" i="9"/>
  <c r="T3" i="9"/>
  <c r="V3" i="9"/>
  <c r="R10" i="9"/>
  <c r="U10" i="9"/>
  <c r="M9" i="9"/>
  <c r="V9" i="9"/>
  <c r="U9" i="9"/>
  <c r="T9" i="9"/>
  <c r="N9" i="9"/>
  <c r="S7" i="9"/>
  <c r="V7" i="9"/>
  <c r="W37" i="9"/>
  <c r="U28" i="9"/>
  <c r="W28" i="9"/>
  <c r="L28" i="9"/>
  <c r="T34" i="9"/>
  <c r="U34" i="9"/>
  <c r="S20" i="9"/>
  <c r="M20" i="9"/>
  <c r="W20" i="9"/>
  <c r="V20" i="9"/>
  <c r="L20" i="9"/>
  <c r="O20" i="9"/>
  <c r="T20" i="9"/>
  <c r="U20" i="9"/>
  <c r="N20" i="9"/>
  <c r="W19" i="9"/>
  <c r="L19" i="9"/>
  <c r="T19" i="9"/>
  <c r="V19" i="9"/>
  <c r="O19" i="9"/>
  <c r="N19" i="9"/>
  <c r="S19" i="9"/>
  <c r="W18" i="9"/>
  <c r="M18" i="9"/>
  <c r="L18" i="9"/>
  <c r="V18" i="9"/>
  <c r="T18" i="9"/>
  <c r="O18" i="9"/>
  <c r="N18" i="9"/>
  <c r="S18" i="9"/>
  <c r="M17" i="9"/>
  <c r="L17" i="9"/>
  <c r="N17" i="9"/>
  <c r="S17" i="9"/>
  <c r="T17" i="9"/>
  <c r="O17" i="9"/>
  <c r="U17" i="9"/>
  <c r="R17" i="9"/>
  <c r="U16" i="9"/>
  <c r="M16" i="9"/>
  <c r="W16" i="9"/>
  <c r="L16" i="9"/>
  <c r="N16" i="9"/>
  <c r="S16" i="9"/>
  <c r="T16" i="9"/>
  <c r="O16" i="9"/>
  <c r="V15" i="9"/>
  <c r="N15" i="9"/>
  <c r="T15" i="9"/>
  <c r="O15" i="9"/>
  <c r="L15" i="9"/>
  <c r="S15" i="9"/>
  <c r="W32" i="9"/>
  <c r="U32" i="9"/>
  <c r="T38" i="9"/>
  <c r="U38" i="9"/>
  <c r="W38" i="9"/>
  <c r="M38" i="9"/>
  <c r="L38" i="9"/>
  <c r="N38" i="9"/>
  <c r="S38" i="9"/>
  <c r="V38" i="9"/>
  <c r="O38" i="9"/>
  <c r="O37" i="9"/>
  <c r="T37" i="9"/>
  <c r="N37" i="9"/>
  <c r="S37" i="9"/>
  <c r="L36" i="9"/>
  <c r="W36" i="9"/>
  <c r="V36" i="9"/>
  <c r="M36" i="9"/>
  <c r="T36" i="9"/>
  <c r="O36" i="9"/>
  <c r="U36" i="9"/>
  <c r="S36" i="9"/>
  <c r="N36" i="9"/>
  <c r="R36" i="9"/>
  <c r="N14" i="9"/>
  <c r="S14" i="9"/>
  <c r="T14" i="9"/>
  <c r="O14" i="9"/>
  <c r="M35" i="9"/>
  <c r="U35" i="9"/>
  <c r="W35" i="9"/>
  <c r="L35" i="9"/>
  <c r="O35" i="9"/>
  <c r="V35" i="9"/>
  <c r="N35" i="9"/>
  <c r="S35" i="9"/>
  <c r="R35" i="9"/>
  <c r="W34" i="9"/>
  <c r="L34" i="9"/>
  <c r="V34" i="9"/>
  <c r="O34" i="9"/>
  <c r="S34" i="9"/>
  <c r="N34" i="9"/>
  <c r="R33" i="9"/>
  <c r="L33" i="9"/>
  <c r="T33" i="9"/>
  <c r="O33" i="9"/>
  <c r="M33" i="9"/>
  <c r="L32" i="9"/>
  <c r="S32" i="9"/>
  <c r="N32" i="9"/>
  <c r="V32" i="9"/>
  <c r="O32" i="9"/>
  <c r="T32" i="9"/>
  <c r="M31" i="9"/>
  <c r="L31" i="9"/>
  <c r="N31" i="9"/>
  <c r="S31" i="9"/>
  <c r="V31" i="9"/>
  <c r="U31" i="9"/>
  <c r="R31" i="9"/>
  <c r="W31" i="9"/>
  <c r="T31" i="9"/>
  <c r="O31" i="9"/>
  <c r="W30" i="9"/>
  <c r="T30" i="9"/>
  <c r="S30" i="9"/>
  <c r="L30" i="9"/>
  <c r="O30" i="9"/>
  <c r="U30" i="9"/>
  <c r="N30" i="9"/>
  <c r="N29" i="9"/>
  <c r="S29" i="9"/>
  <c r="V29" i="9"/>
  <c r="O29" i="9"/>
  <c r="U29" i="9"/>
  <c r="W29" i="9"/>
  <c r="L29" i="9"/>
  <c r="R29" i="9"/>
  <c r="N28" i="9"/>
  <c r="S28" i="9"/>
  <c r="O28" i="9"/>
  <c r="T28" i="9"/>
  <c r="V28" i="9"/>
  <c r="R28" i="9"/>
  <c r="M27" i="9"/>
  <c r="N27" i="9"/>
  <c r="S27" i="9"/>
  <c r="T27" i="9"/>
  <c r="O27" i="9"/>
  <c r="U27" i="9"/>
  <c r="L27" i="9"/>
  <c r="R27" i="9"/>
  <c r="T26" i="9"/>
  <c r="V26" i="9"/>
  <c r="W26" i="9"/>
  <c r="S26" i="9"/>
  <c r="L26" i="9"/>
  <c r="O26" i="9"/>
  <c r="U26" i="9"/>
  <c r="N26" i="9"/>
  <c r="L25" i="9"/>
  <c r="M25" i="9"/>
  <c r="S25" i="9"/>
  <c r="N25" i="9"/>
  <c r="T25" i="9"/>
  <c r="O25" i="9"/>
  <c r="R25" i="9"/>
  <c r="W24" i="9"/>
  <c r="M24" i="9"/>
  <c r="U24" i="9"/>
  <c r="U23" i="9"/>
  <c r="O23" i="9"/>
  <c r="T23" i="9"/>
  <c r="R23" i="9"/>
  <c r="M23" i="9"/>
  <c r="W23" i="9"/>
  <c r="L23" i="9"/>
  <c r="N23" i="9"/>
  <c r="M22" i="9"/>
  <c r="T22" i="9"/>
  <c r="O22" i="9"/>
  <c r="N22" i="9"/>
  <c r="S22" i="9"/>
  <c r="M21" i="9"/>
  <c r="O21" i="9"/>
  <c r="T21" i="9"/>
  <c r="L21" i="9"/>
  <c r="V21" i="9"/>
  <c r="S21" i="9"/>
  <c r="N21" i="9"/>
  <c r="R21" i="9"/>
  <c r="N24" i="9"/>
  <c r="S24" i="9"/>
  <c r="T24" i="9"/>
  <c r="O24" i="9"/>
  <c r="L24" i="9"/>
  <c r="V24" i="9"/>
  <c r="O12" i="9"/>
  <c r="L8" i="9"/>
  <c r="N8" i="9"/>
  <c r="M10" i="9"/>
  <c r="O11" i="9"/>
  <c r="M13" i="9"/>
  <c r="L9" i="9"/>
  <c r="N10" i="9"/>
  <c r="O13" i="9"/>
  <c r="N12" i="9"/>
  <c r="O9" i="9"/>
  <c r="O10" i="9"/>
  <c r="M11" i="9"/>
  <c r="AT3" i="9" l="1"/>
  <c r="AT3" i="10"/>
  <c r="L7" i="9"/>
  <c r="M7" i="9"/>
  <c r="N7" i="9" l="1"/>
  <c r="O7" i="9"/>
  <c r="L6" i="9"/>
  <c r="L5" i="9"/>
  <c r="M3" i="9"/>
  <c r="L3" i="9"/>
  <c r="O3" i="9"/>
  <c r="M4" i="9" l="1"/>
  <c r="N4" i="9"/>
  <c r="N5" i="9"/>
  <c r="L4" i="9"/>
  <c r="N3" i="9"/>
  <c r="M5" i="9"/>
  <c r="M6" i="9"/>
  <c r="O4" i="9"/>
  <c r="O5" i="9"/>
  <c r="O6" i="9"/>
  <c r="N6" i="9"/>
</calcChain>
</file>

<file path=xl/sharedStrings.xml><?xml version="1.0" encoding="utf-8"?>
<sst xmlns="http://schemas.openxmlformats.org/spreadsheetml/2006/main" count="108" uniqueCount="67">
  <si>
    <t>M</t>
  </si>
  <si>
    <t>RH</t>
  </si>
  <si>
    <t>wrbwgrgrwrbgrwbgrgwbr</t>
  </si>
  <si>
    <t>Enter sequence in lower case below</t>
  </si>
  <si>
    <t>M1</t>
  </si>
  <si>
    <t>color</t>
  </si>
  <si>
    <t>study</t>
  </si>
  <si>
    <t>mode</t>
  </si>
  <si>
    <t>testing day</t>
  </si>
  <si>
    <t>mouse</t>
  </si>
  <si>
    <t>sex</t>
  </si>
  <si>
    <t>group</t>
  </si>
  <si>
    <t>color sequence</t>
  </si>
  <si>
    <t>entries</t>
  </si>
  <si>
    <t>% alternation</t>
  </si>
  <si>
    <t>red</t>
  </si>
  <si>
    <t>blue</t>
  </si>
  <si>
    <t>green</t>
  </si>
  <si>
    <t>white</t>
  </si>
  <si>
    <t>% unidirectional transitions</t>
  </si>
  <si>
    <t>% bidirectional transitions</t>
  </si>
  <si>
    <t>% entries</t>
  </si>
  <si>
    <t>wt</t>
  </si>
  <si>
    <t>clear</t>
  </si>
  <si>
    <t>black</t>
  </si>
  <si>
    <t>grey</t>
  </si>
  <si>
    <t>contrast sequence</t>
  </si>
  <si>
    <t>4-arm sequence type</t>
  </si>
  <si>
    <r>
      <t xml:space="preserve">Path </t>
    </r>
    <r>
      <rPr>
        <b/>
        <sz val="10"/>
        <color theme="2"/>
        <rFont val="Calibri"/>
        <family val="2"/>
      </rPr>
      <t>❶</t>
    </r>
  </si>
  <si>
    <r>
      <t xml:space="preserve">Path </t>
    </r>
    <r>
      <rPr>
        <b/>
        <sz val="10"/>
        <color theme="2"/>
        <rFont val="Calibri"/>
        <family val="2"/>
      </rPr>
      <t>❷</t>
    </r>
  </si>
  <si>
    <r>
      <t xml:space="preserve">Path </t>
    </r>
    <r>
      <rPr>
        <b/>
        <sz val="10"/>
        <color theme="2"/>
        <rFont val="Calibri"/>
        <family val="2"/>
      </rPr>
      <t>❸</t>
    </r>
  </si>
  <si>
    <t>4-arm sequences</t>
  </si>
  <si>
    <r>
      <t>c</t>
    </r>
    <r>
      <rPr>
        <b/>
        <sz val="12"/>
        <color theme="2"/>
        <rFont val="Arial"/>
        <family val="2"/>
      </rPr>
      <t>→</t>
    </r>
    <r>
      <rPr>
        <b/>
        <sz val="12"/>
        <color theme="2"/>
        <rFont val="Candara"/>
        <family val="2"/>
      </rPr>
      <t>b</t>
    </r>
  </si>
  <si>
    <r>
      <t>g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libri"/>
        <family val="2"/>
      </rPr>
      <t>w</t>
    </r>
  </si>
  <si>
    <t>4-arm alternation</t>
  </si>
  <si>
    <t>3-arm alternation</t>
  </si>
  <si>
    <t>2/3-arm alternation</t>
  </si>
  <si>
    <t>2-arm alternation</t>
  </si>
  <si>
    <t>4-arm alternations</t>
  </si>
  <si>
    <t>% alternation path</t>
  </si>
  <si>
    <t>c→g</t>
  </si>
  <si>
    <t>c→w</t>
  </si>
  <si>
    <t>b→c</t>
  </si>
  <si>
    <t>b→g</t>
  </si>
  <si>
    <t>b→w</t>
  </si>
  <si>
    <t>g→c</t>
  </si>
  <si>
    <t>g→b</t>
  </si>
  <si>
    <t>g→w</t>
  </si>
  <si>
    <t>w→c</t>
  </si>
  <si>
    <t>w→b</t>
  </si>
  <si>
    <t>w→g</t>
  </si>
  <si>
    <r>
      <t>b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libri"/>
        <family val="2"/>
      </rPr>
      <t>w</t>
    </r>
  </si>
  <si>
    <r>
      <t>b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libri"/>
        <family val="2"/>
      </rPr>
      <t>g</t>
    </r>
  </si>
  <si>
    <r>
      <t>c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libri"/>
        <family val="2"/>
      </rPr>
      <t>w</t>
    </r>
  </si>
  <si>
    <r>
      <t>c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ndara"/>
        <family val="2"/>
      </rPr>
      <t>g</t>
    </r>
  </si>
  <si>
    <r>
      <t>c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ndara"/>
        <family val="2"/>
      </rPr>
      <t>b</t>
    </r>
  </si>
  <si>
    <r>
      <t>r</t>
    </r>
    <r>
      <rPr>
        <b/>
        <sz val="12"/>
        <color theme="2"/>
        <rFont val="Arial"/>
        <family val="2"/>
      </rPr>
      <t>→</t>
    </r>
    <r>
      <rPr>
        <b/>
        <sz val="12"/>
        <color theme="2"/>
        <rFont val="Candara"/>
        <family val="2"/>
      </rPr>
      <t>b</t>
    </r>
  </si>
  <si>
    <t>r→g</t>
  </si>
  <si>
    <t>r→w</t>
  </si>
  <si>
    <t>b→r</t>
  </si>
  <si>
    <t>g→r</t>
  </si>
  <si>
    <t>w→r</t>
  </si>
  <si>
    <r>
      <t>b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ndara"/>
        <family val="2"/>
      </rPr>
      <t>g</t>
    </r>
  </si>
  <si>
    <r>
      <t>r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libri"/>
        <family val="2"/>
      </rPr>
      <t>w</t>
    </r>
  </si>
  <si>
    <r>
      <t>r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ndara"/>
        <family val="2"/>
      </rPr>
      <t>g</t>
    </r>
  </si>
  <si>
    <r>
      <t>r</t>
    </r>
    <r>
      <rPr>
        <b/>
        <sz val="12"/>
        <color theme="2"/>
        <rFont val="Arial"/>
        <family val="2"/>
      </rPr>
      <t>↔</t>
    </r>
    <r>
      <rPr>
        <b/>
        <sz val="12"/>
        <color theme="2"/>
        <rFont val="Candara"/>
        <family val="2"/>
      </rPr>
      <t>b</t>
    </r>
  </si>
  <si>
    <t>wcbwgcgcwcbgcwbgcgwbc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</si>
</sst>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ndara"/>
      <family val="2"/>
    </font>
    <font>
      <sz val="10"/>
      <color theme="2"/>
      <name val="Candara"/>
      <family val="2"/>
    </font>
    <font>
      <b/>
      <sz val="10"/>
      <color theme="1"/>
      <name val="Candara"/>
      <family val="2"/>
    </font>
    <font>
      <sz val="8"/>
      <name val="Calibri"/>
      <family val="2"/>
      <scheme val="minor"/>
    </font>
    <font>
      <b/>
      <sz val="11"/>
      <color theme="2"/>
      <name val="Candara"/>
      <family val="2"/>
    </font>
    <font>
      <sz val="11"/>
      <color rgb="FFFF0000"/>
      <name val="Candara"/>
      <family val="2"/>
    </font>
    <font>
      <sz val="11"/>
      <color theme="9" tint="-0.249977111117893"/>
      <name val="Candara"/>
      <family val="2"/>
    </font>
    <font>
      <sz val="11"/>
      <color theme="3"/>
      <name val="Candara"/>
      <family val="2"/>
    </font>
    <font>
      <b/>
      <sz val="14"/>
      <color rgb="FFC00000"/>
      <name val="Candara"/>
      <family val="2"/>
    </font>
    <font>
      <b/>
      <sz val="14"/>
      <color theme="9" tint="-0.499984740745262"/>
      <name val="Candara"/>
      <family val="2"/>
    </font>
    <font>
      <b/>
      <sz val="10"/>
      <color rgb="FF002060"/>
      <name val="Candara"/>
      <family val="2"/>
    </font>
    <font>
      <b/>
      <sz val="14"/>
      <color theme="6" tint="-0.499984740745262"/>
      <name val="Candara"/>
      <family val="2"/>
    </font>
    <font>
      <b/>
      <sz val="12"/>
      <color indexed="8"/>
      <name val="Candara"/>
      <family val="2"/>
    </font>
    <font>
      <b/>
      <sz val="12"/>
      <color theme="2"/>
      <name val="Candara"/>
      <family val="2"/>
    </font>
    <font>
      <b/>
      <sz val="12"/>
      <color rgb="FFFF0000"/>
      <name val="Candara"/>
      <family val="2"/>
    </font>
    <font>
      <b/>
      <sz val="12"/>
      <color rgb="FF002060"/>
      <name val="Candara"/>
      <family val="2"/>
    </font>
    <font>
      <b/>
      <sz val="12"/>
      <color theme="1"/>
      <name val="Candara"/>
      <family val="2"/>
    </font>
    <font>
      <b/>
      <sz val="12"/>
      <color theme="2"/>
      <name val="Calibri"/>
      <family val="2"/>
    </font>
    <font>
      <b/>
      <sz val="10"/>
      <color theme="2"/>
      <name val="Calibri"/>
      <family val="2"/>
    </font>
    <font>
      <b/>
      <sz val="12"/>
      <color theme="2"/>
      <name val="Arial"/>
      <family val="2"/>
    </font>
    <font>
      <b/>
      <sz val="14"/>
      <color theme="3"/>
      <name val="Candara"/>
      <family val="2"/>
    </font>
    <font>
      <b/>
      <sz val="14"/>
      <color rgb="FF7030A0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C00000"/>
      </left>
      <right style="thin">
        <color theme="0"/>
      </right>
      <top style="medium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C00000"/>
      </top>
      <bottom style="thin">
        <color theme="0"/>
      </bottom>
      <diagonal/>
    </border>
    <border>
      <left style="thin">
        <color theme="0"/>
      </left>
      <right style="medium">
        <color rgb="FFC00000"/>
      </right>
      <top style="medium">
        <color rgb="FFC00000"/>
      </top>
      <bottom style="thin">
        <color theme="0"/>
      </bottom>
      <diagonal/>
    </border>
    <border>
      <left style="thin">
        <color theme="0"/>
      </left>
      <right style="medium">
        <color rgb="FFC0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C00000"/>
      </bottom>
      <diagonal/>
    </border>
    <border>
      <left style="thin">
        <color theme="0"/>
      </left>
      <right style="medium">
        <color rgb="FFC00000"/>
      </right>
      <top style="thin">
        <color theme="0"/>
      </top>
      <bottom style="medium">
        <color rgb="FFC00000"/>
      </bottom>
      <diagonal/>
    </border>
    <border>
      <left style="medium">
        <color rgb="FFC00000"/>
      </left>
      <right style="thin">
        <color theme="0"/>
      </right>
      <top style="thin">
        <color theme="0"/>
      </top>
      <bottom/>
      <diagonal/>
    </border>
    <border>
      <left style="medium">
        <color rgb="FFC00000"/>
      </left>
      <right style="thin">
        <color theme="0"/>
      </right>
      <top/>
      <bottom/>
      <diagonal/>
    </border>
    <border>
      <left style="medium">
        <color rgb="FFC00000"/>
      </left>
      <right style="thin">
        <color theme="0"/>
      </right>
      <top/>
      <bottom style="medium">
        <color rgb="FFC00000"/>
      </bottom>
      <diagonal/>
    </border>
    <border>
      <left style="medium">
        <color theme="9" tint="-0.499984740745262"/>
      </left>
      <right style="thin">
        <color theme="0"/>
      </right>
      <top style="medium">
        <color theme="9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9" tint="-0.499984740745262"/>
      </top>
      <bottom style="thin">
        <color theme="0"/>
      </bottom>
      <diagonal/>
    </border>
    <border>
      <left style="thin">
        <color theme="0"/>
      </left>
      <right style="medium">
        <color theme="9" tint="-0.499984740745262"/>
      </right>
      <top style="medium">
        <color theme="9" tint="-0.499984740745262"/>
      </top>
      <bottom style="thin">
        <color theme="0"/>
      </bottom>
      <diagonal/>
    </border>
    <border>
      <left style="thin">
        <color theme="0"/>
      </left>
      <right style="medium">
        <color theme="9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9" tint="-0.499984740745262"/>
      </bottom>
      <diagonal/>
    </border>
    <border>
      <left style="thin">
        <color theme="0"/>
      </left>
      <right style="medium">
        <color theme="9" tint="-0.499984740745262"/>
      </right>
      <top style="thin">
        <color theme="0"/>
      </top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0"/>
      </right>
      <top style="thin">
        <color theme="0"/>
      </top>
      <bottom/>
      <diagonal/>
    </border>
    <border>
      <left style="medium">
        <color theme="9" tint="-0.499984740745262"/>
      </left>
      <right style="thin">
        <color theme="0"/>
      </right>
      <top/>
      <bottom/>
      <diagonal/>
    </border>
    <border>
      <left style="medium">
        <color theme="9" tint="-0.499984740745262"/>
      </left>
      <right style="thin">
        <color theme="0"/>
      </right>
      <top/>
      <bottom style="medium">
        <color theme="9" tint="-0.499984740745262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medium">
        <color rgb="FF00206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medium">
        <color rgb="FF002060"/>
      </right>
      <top style="thin">
        <color theme="0"/>
      </top>
      <bottom style="medium">
        <color rgb="FF002060"/>
      </bottom>
      <diagonal/>
    </border>
    <border>
      <left style="medium">
        <color theme="6" tint="-0.499984740745262"/>
      </left>
      <right style="thin">
        <color theme="0"/>
      </right>
      <top style="medium">
        <color theme="6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6" tint="-0.499984740745262"/>
      </top>
      <bottom style="thin">
        <color theme="0"/>
      </bottom>
      <diagonal/>
    </border>
    <border>
      <left style="thin">
        <color theme="0"/>
      </left>
      <right style="medium">
        <color theme="6" tint="-0.499984740745262"/>
      </right>
      <top style="medium">
        <color theme="6" tint="-0.499984740745262"/>
      </top>
      <bottom style="thin">
        <color theme="0"/>
      </bottom>
      <diagonal/>
    </border>
    <border>
      <left style="medium">
        <color theme="6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6" tint="-0.499984740745262"/>
      </right>
      <top style="thin">
        <color theme="0"/>
      </top>
      <bottom style="thin">
        <color theme="0"/>
      </bottom>
      <diagonal/>
    </border>
    <border>
      <left style="medium">
        <color theme="6" tint="-0.499984740745262"/>
      </left>
      <right style="thin">
        <color theme="0"/>
      </right>
      <top/>
      <bottom/>
      <diagonal/>
    </border>
    <border>
      <left style="medium">
        <color theme="6" tint="-0.499984740745262"/>
      </left>
      <right style="thin">
        <color theme="0"/>
      </right>
      <top/>
      <bottom style="medium">
        <color theme="6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6" tint="-0.499984740745262"/>
      </bottom>
      <diagonal/>
    </border>
    <border>
      <left style="thin">
        <color theme="0"/>
      </left>
      <right style="medium">
        <color theme="6" tint="-0.499984740745262"/>
      </right>
      <top style="thin">
        <color theme="0"/>
      </top>
      <bottom style="medium">
        <color theme="6" tint="-0.499984740745262"/>
      </bottom>
      <diagonal/>
    </border>
    <border>
      <left style="medium">
        <color theme="3"/>
      </left>
      <right style="thin">
        <color theme="0"/>
      </right>
      <top style="medium">
        <color theme="3"/>
      </top>
      <bottom style="thin">
        <color theme="0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 style="thin">
        <color theme="0"/>
      </right>
      <top style="thin">
        <color theme="0"/>
      </top>
      <bottom/>
      <diagonal/>
    </border>
    <border>
      <left style="medium">
        <color theme="3"/>
      </left>
      <right style="thin">
        <color theme="0"/>
      </right>
      <top/>
      <bottom/>
      <diagonal/>
    </border>
    <border>
      <left style="medium">
        <color theme="3"/>
      </left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medium">
        <color theme="3"/>
      </bottom>
      <diagonal/>
    </border>
    <border>
      <left style="thin">
        <color theme="0"/>
      </left>
      <right/>
      <top style="thin">
        <color theme="0"/>
      </top>
      <bottom style="medium">
        <color theme="3"/>
      </bottom>
      <diagonal/>
    </border>
    <border>
      <left style="medium">
        <color rgb="FF7030A0"/>
      </left>
      <right style="thin">
        <color theme="0"/>
      </right>
      <top style="medium">
        <color rgb="FF7030A0"/>
      </top>
      <bottom style="thin">
        <color theme="0"/>
      </bottom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7030A0"/>
      </right>
      <top style="thin">
        <color theme="0"/>
      </top>
      <bottom style="thin">
        <color theme="0"/>
      </bottom>
      <diagonal/>
    </border>
    <border>
      <left style="medium">
        <color rgb="FF7030A0"/>
      </left>
      <right style="thin">
        <color theme="0"/>
      </right>
      <top/>
      <bottom/>
      <diagonal/>
    </border>
    <border>
      <left style="medium">
        <color rgb="FF7030A0"/>
      </left>
      <right style="thin">
        <color theme="0"/>
      </right>
      <top/>
      <bottom style="medium">
        <color rgb="FF7030A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7030A0"/>
      </bottom>
      <diagonal/>
    </border>
    <border>
      <left style="thin">
        <color theme="0"/>
      </left>
      <right style="medium">
        <color rgb="FF7030A0"/>
      </right>
      <top style="thin">
        <color theme="0"/>
      </top>
      <bottom style="medium">
        <color rgb="FF7030A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5" borderId="1" xfId="0" quotePrefix="1" applyNumberFormat="1" applyFont="1" applyFill="1" applyBorder="1" applyAlignment="1" applyProtection="1">
      <alignment horizontal="center"/>
      <protection hidden="1"/>
    </xf>
    <xf numFmtId="0" fontId="1" fillId="0" borderId="3" xfId="0" applyFont="1" applyBorder="1"/>
    <xf numFmtId="0" fontId="1" fillId="0" borderId="9" xfId="0" applyFont="1" applyBorder="1"/>
    <xf numFmtId="164" fontId="1" fillId="5" borderId="13" xfId="0" quotePrefix="1" applyNumberFormat="1" applyFont="1" applyFill="1" applyBorder="1" applyAlignment="1" applyProtection="1">
      <alignment horizontal="center"/>
      <protection hidden="1"/>
    </xf>
    <xf numFmtId="164" fontId="1" fillId="5" borderId="14" xfId="0" quotePrefix="1" applyNumberFormat="1" applyFont="1" applyFill="1" applyBorder="1" applyAlignment="1" applyProtection="1">
      <alignment horizontal="center"/>
      <protection hidden="1"/>
    </xf>
    <xf numFmtId="164" fontId="1" fillId="5" borderId="15" xfId="0" quotePrefix="1" applyNumberFormat="1" applyFont="1" applyFill="1" applyBorder="1" applyAlignment="1" applyProtection="1">
      <alignment horizontal="center"/>
      <protection hidden="1"/>
    </xf>
    <xf numFmtId="0" fontId="1" fillId="0" borderId="1" xfId="0" applyFont="1" applyFill="1" applyBorder="1"/>
    <xf numFmtId="0" fontId="1" fillId="0" borderId="5" xfId="0" applyFont="1" applyFill="1" applyBorder="1"/>
    <xf numFmtId="164" fontId="3" fillId="5" borderId="1" xfId="0" applyNumberFormat="1" applyFont="1" applyFill="1" applyBorder="1" applyAlignment="1" applyProtection="1">
      <alignment horizontal="center"/>
      <protection hidden="1"/>
    </xf>
    <xf numFmtId="164" fontId="1" fillId="5" borderId="22" xfId="0" quotePrefix="1" applyNumberFormat="1" applyFont="1" applyFill="1" applyBorder="1" applyAlignment="1" applyProtection="1">
      <alignment horizontal="center"/>
      <protection hidden="1"/>
    </xf>
    <xf numFmtId="164" fontId="1" fillId="5" borderId="23" xfId="0" quotePrefix="1" applyNumberFormat="1" applyFont="1" applyFill="1" applyBorder="1" applyAlignment="1" applyProtection="1">
      <alignment horizontal="center"/>
      <protection hidden="1"/>
    </xf>
    <xf numFmtId="164" fontId="1" fillId="5" borderId="24" xfId="0" quotePrefix="1" applyNumberFormat="1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1" fontId="6" fillId="0" borderId="2" xfId="0" applyNumberFormat="1" applyFont="1" applyFill="1" applyBorder="1" applyAlignment="1" applyProtection="1">
      <alignment horizontal="center"/>
      <protection locked="0"/>
    </xf>
    <xf numFmtId="1" fontId="1" fillId="5" borderId="3" xfId="0" applyNumberFormat="1" applyFont="1" applyFill="1" applyBorder="1" applyAlignment="1" applyProtection="1">
      <alignment horizontal="center"/>
      <protection hidden="1"/>
    </xf>
    <xf numFmtId="0" fontId="11" fillId="0" borderId="5" xfId="0" applyFont="1" applyFill="1" applyBorder="1"/>
    <xf numFmtId="2" fontId="1" fillId="8" borderId="29" xfId="0" quotePrefix="1" applyNumberFormat="1" applyFont="1" applyFill="1" applyBorder="1" applyAlignment="1" applyProtection="1">
      <alignment horizontal="left"/>
      <protection locked="0"/>
    </xf>
    <xf numFmtId="2" fontId="1" fillId="8" borderId="30" xfId="0" quotePrefix="1" applyNumberFormat="1" applyFont="1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center"/>
    </xf>
    <xf numFmtId="164" fontId="1" fillId="5" borderId="35" xfId="0" quotePrefix="1" applyNumberFormat="1" applyFont="1" applyFill="1" applyBorder="1" applyAlignment="1" applyProtection="1">
      <alignment horizontal="center"/>
      <protection hidden="1"/>
    </xf>
    <xf numFmtId="164" fontId="1" fillId="5" borderId="38" xfId="0" quotePrefix="1" applyNumberFormat="1" applyFont="1" applyFill="1" applyBorder="1" applyAlignment="1" applyProtection="1">
      <alignment horizontal="center"/>
      <protection hidden="1"/>
    </xf>
    <xf numFmtId="164" fontId="1" fillId="5" borderId="39" xfId="0" quotePrefix="1" applyNumberFormat="1" applyFont="1" applyFill="1" applyBorder="1" applyAlignment="1" applyProtection="1">
      <alignment horizontal="center"/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1" fillId="0" borderId="4" xfId="0" applyFont="1" applyBorder="1" applyProtection="1">
      <protection hidden="1"/>
    </xf>
    <xf numFmtId="164" fontId="1" fillId="0" borderId="3" xfId="0" applyNumberFormat="1" applyFont="1" applyBorder="1" applyProtection="1">
      <protection hidden="1"/>
    </xf>
    <xf numFmtId="0" fontId="13" fillId="4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4" fontId="15" fillId="2" borderId="2" xfId="0" applyNumberFormat="1" applyFont="1" applyFill="1" applyBorder="1" applyAlignment="1">
      <alignment horizontal="center"/>
    </xf>
    <xf numFmtId="0" fontId="16" fillId="7" borderId="28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7" fillId="0" borderId="10" xfId="0" applyFont="1" applyBorder="1" applyAlignment="1"/>
    <xf numFmtId="0" fontId="14" fillId="6" borderId="11" xfId="0" applyFont="1" applyFill="1" applyBorder="1" applyAlignment="1">
      <alignment horizontal="center"/>
    </xf>
    <xf numFmtId="0" fontId="14" fillId="6" borderId="12" xfId="0" applyFont="1" applyFill="1" applyBorder="1" applyAlignment="1">
      <alignment horizontal="center"/>
    </xf>
    <xf numFmtId="0" fontId="17" fillId="0" borderId="4" xfId="0" applyFont="1" applyBorder="1" applyAlignment="1"/>
    <xf numFmtId="0" fontId="17" fillId="0" borderId="31" xfId="0" applyFont="1" applyBorder="1" applyAlignment="1"/>
    <xf numFmtId="0" fontId="14" fillId="6" borderId="33" xfId="0" applyFont="1" applyFill="1" applyBorder="1" applyAlignment="1">
      <alignment horizontal="center"/>
    </xf>
    <xf numFmtId="0" fontId="17" fillId="0" borderId="3" xfId="0" applyFont="1" applyBorder="1" applyAlignment="1"/>
    <xf numFmtId="0" fontId="17" fillId="0" borderId="19" xfId="0" applyFont="1" applyBorder="1" applyAlignment="1"/>
    <xf numFmtId="0" fontId="14" fillId="6" borderId="20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17" fillId="0" borderId="1" xfId="0" applyFont="1" applyBorder="1" applyAlignment="1"/>
    <xf numFmtId="0" fontId="14" fillId="6" borderId="2" xfId="0" applyFont="1" applyFill="1" applyBorder="1" applyAlignment="1">
      <alignment horizontal="center"/>
    </xf>
    <xf numFmtId="0" fontId="1" fillId="0" borderId="5" xfId="0" applyFont="1" applyBorder="1"/>
    <xf numFmtId="164" fontId="3" fillId="5" borderId="2" xfId="0" applyNumberFormat="1" applyFont="1" applyFill="1" applyBorder="1" applyAlignment="1" applyProtection="1">
      <alignment horizontal="center"/>
      <protection hidden="1"/>
    </xf>
    <xf numFmtId="164" fontId="3" fillId="5" borderId="42" xfId="0" applyNumberFormat="1" applyFont="1" applyFill="1" applyBorder="1" applyAlignment="1" applyProtection="1">
      <alignment horizontal="center"/>
      <protection hidden="1"/>
    </xf>
    <xf numFmtId="0" fontId="14" fillId="6" borderId="4" xfId="0" applyFont="1" applyFill="1" applyBorder="1" applyAlignment="1">
      <alignment horizontal="center"/>
    </xf>
    <xf numFmtId="1" fontId="1" fillId="5" borderId="4" xfId="0" applyNumberFormat="1" applyFont="1" applyFill="1" applyBorder="1" applyAlignment="1" applyProtection="1">
      <alignment horizontal="center"/>
      <protection hidden="1"/>
    </xf>
    <xf numFmtId="0" fontId="17" fillId="0" borderId="40" xfId="0" applyFont="1" applyBorder="1" applyAlignment="1"/>
    <xf numFmtId="0" fontId="14" fillId="6" borderId="43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/>
    </xf>
    <xf numFmtId="164" fontId="3" fillId="5" borderId="47" xfId="0" applyNumberFormat="1" applyFont="1" applyFill="1" applyBorder="1" applyAlignment="1" applyProtection="1">
      <alignment horizontal="center"/>
      <protection hidden="1"/>
    </xf>
    <xf numFmtId="164" fontId="3" fillId="5" borderId="48" xfId="0" applyNumberFormat="1" applyFont="1" applyFill="1" applyBorder="1" applyAlignment="1" applyProtection="1">
      <alignment horizontal="center"/>
      <protection hidden="1"/>
    </xf>
    <xf numFmtId="164" fontId="3" fillId="5" borderId="47" xfId="0" quotePrefix="1" applyNumberFormat="1" applyFont="1" applyFill="1" applyBorder="1" applyAlignment="1" applyProtection="1">
      <alignment horizontal="center"/>
      <protection hidden="1"/>
    </xf>
    <xf numFmtId="164" fontId="3" fillId="5" borderId="49" xfId="0" applyNumberFormat="1" applyFont="1" applyFill="1" applyBorder="1" applyAlignment="1" applyProtection="1">
      <alignment horizontal="center"/>
      <protection hidden="1"/>
    </xf>
    <xf numFmtId="164" fontId="3" fillId="5" borderId="48" xfId="0" quotePrefix="1" applyNumberFormat="1" applyFont="1" applyFill="1" applyBorder="1" applyAlignment="1" applyProtection="1">
      <alignment horizontal="center"/>
      <protection hidden="1"/>
    </xf>
    <xf numFmtId="1" fontId="3" fillId="5" borderId="2" xfId="0" applyNumberFormat="1" applyFont="1" applyFill="1" applyBorder="1" applyAlignment="1" applyProtection="1">
      <alignment horizontal="center"/>
      <protection hidden="1"/>
    </xf>
    <xf numFmtId="0" fontId="17" fillId="0" borderId="50" xfId="0" applyFont="1" applyBorder="1" applyAlignment="1"/>
    <xf numFmtId="0" fontId="14" fillId="6" borderId="51" xfId="0" applyFont="1" applyFill="1" applyBorder="1" applyAlignment="1">
      <alignment horizontal="center"/>
    </xf>
    <xf numFmtId="0" fontId="14" fillId="6" borderId="52" xfId="0" applyFont="1" applyFill="1" applyBorder="1" applyAlignment="1">
      <alignment horizontal="center"/>
    </xf>
    <xf numFmtId="164" fontId="3" fillId="5" borderId="54" xfId="0" applyNumberFormat="1" applyFont="1" applyFill="1" applyBorder="1" applyAlignment="1" applyProtection="1">
      <alignment horizontal="center"/>
      <protection hidden="1"/>
    </xf>
    <xf numFmtId="164" fontId="3" fillId="5" borderId="57" xfId="0" applyNumberFormat="1" applyFont="1" applyFill="1" applyBorder="1" applyAlignment="1" applyProtection="1">
      <alignment horizontal="center"/>
      <protection hidden="1"/>
    </xf>
    <xf numFmtId="164" fontId="3" fillId="5" borderId="58" xfId="0" applyNumberFormat="1" applyFont="1" applyFill="1" applyBorder="1" applyAlignment="1" applyProtection="1">
      <alignment horizontal="center"/>
      <protection hidden="1"/>
    </xf>
    <xf numFmtId="0" fontId="18" fillId="6" borderId="32" xfId="0" applyFont="1" applyFill="1" applyBorder="1" applyAlignment="1">
      <alignment horizontal="center"/>
    </xf>
    <xf numFmtId="164" fontId="21" fillId="0" borderId="44" xfId="0" applyNumberFormat="1" applyFont="1" applyBorder="1" applyAlignment="1" applyProtection="1">
      <alignment horizontal="center" vertical="center" textRotation="90"/>
      <protection hidden="1"/>
    </xf>
    <xf numFmtId="164" fontId="21" fillId="0" borderId="45" xfId="0" applyNumberFormat="1" applyFont="1" applyBorder="1" applyAlignment="1" applyProtection="1">
      <alignment horizontal="center" vertical="center" textRotation="90"/>
      <protection hidden="1"/>
    </xf>
    <xf numFmtId="164" fontId="21" fillId="0" borderId="46" xfId="0" applyNumberFormat="1" applyFont="1" applyBorder="1" applyAlignment="1" applyProtection="1">
      <alignment horizontal="center" vertical="center" textRotation="90"/>
      <protection hidden="1"/>
    </xf>
    <xf numFmtId="164" fontId="22" fillId="0" borderId="53" xfId="0" applyNumberFormat="1" applyFont="1" applyBorder="1" applyAlignment="1" applyProtection="1">
      <alignment horizontal="center" vertical="center" textRotation="90"/>
      <protection hidden="1"/>
    </xf>
    <xf numFmtId="164" fontId="22" fillId="0" borderId="55" xfId="0" applyNumberFormat="1" applyFont="1" applyBorder="1" applyAlignment="1" applyProtection="1">
      <alignment horizontal="center" vertical="center" textRotation="90"/>
      <protection hidden="1"/>
    </xf>
    <xf numFmtId="164" fontId="22" fillId="0" borderId="56" xfId="0" applyNumberFormat="1" applyFont="1" applyBorder="1" applyAlignment="1" applyProtection="1">
      <alignment horizontal="center" vertical="center" textRotation="90"/>
      <protection hidden="1"/>
    </xf>
    <xf numFmtId="164" fontId="10" fillId="0" borderId="25" xfId="0" applyNumberFormat="1" applyFont="1" applyBorder="1" applyAlignment="1" applyProtection="1">
      <alignment horizontal="center" vertical="center" textRotation="90"/>
      <protection hidden="1"/>
    </xf>
    <xf numFmtId="164" fontId="10" fillId="0" borderId="26" xfId="0" applyNumberFormat="1" applyFont="1" applyBorder="1" applyAlignment="1" applyProtection="1">
      <alignment horizontal="center" vertical="center" textRotation="90"/>
      <protection hidden="1"/>
    </xf>
    <xf numFmtId="164" fontId="10" fillId="0" borderId="27" xfId="0" applyNumberFormat="1" applyFont="1" applyBorder="1" applyAlignment="1" applyProtection="1">
      <alignment horizontal="center" vertical="center" textRotation="90"/>
      <protection hidden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9" fillId="5" borderId="16" xfId="0" applyFont="1" applyFill="1" applyBorder="1" applyAlignment="1" applyProtection="1">
      <alignment horizontal="center" vertical="center" textRotation="90"/>
      <protection hidden="1"/>
    </xf>
    <xf numFmtId="0" fontId="9" fillId="5" borderId="17" xfId="0" applyFont="1" applyFill="1" applyBorder="1" applyAlignment="1" applyProtection="1">
      <alignment horizontal="center" vertical="center" textRotation="90"/>
      <protection hidden="1"/>
    </xf>
    <xf numFmtId="0" fontId="9" fillId="5" borderId="18" xfId="0" applyFont="1" applyFill="1" applyBorder="1" applyAlignment="1" applyProtection="1">
      <alignment horizontal="center" vertical="center" textRotation="90"/>
      <protection hidden="1"/>
    </xf>
    <xf numFmtId="0" fontId="12" fillId="5" borderId="34" xfId="0" applyFont="1" applyFill="1" applyBorder="1" applyAlignment="1" applyProtection="1">
      <alignment horizontal="center" vertical="center" textRotation="90"/>
      <protection hidden="1"/>
    </xf>
    <xf numFmtId="0" fontId="12" fillId="5" borderId="36" xfId="0" applyFont="1" applyFill="1" applyBorder="1" applyAlignment="1" applyProtection="1">
      <alignment horizontal="center" vertical="center" textRotation="90"/>
      <protection hidden="1"/>
    </xf>
    <xf numFmtId="0" fontId="12" fillId="5" borderId="37" xfId="0" applyFont="1" applyFill="1" applyBorder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402178</xdr:colOff>
      <xdr:row>0</xdr:row>
      <xdr:rowOff>95257</xdr:rowOff>
    </xdr:from>
    <xdr:to>
      <xdr:col>56</xdr:col>
      <xdr:colOff>170859</xdr:colOff>
      <xdr:row>12</xdr:row>
      <xdr:rowOff>53356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7999F4-689A-454C-BAD8-24BDC34A7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19678" y="95257"/>
          <a:ext cx="2224014" cy="1863099"/>
        </a:xfrm>
        <a:prstGeom prst="rect">
          <a:avLst/>
        </a:prstGeom>
      </xdr:spPr>
    </xdr:pic>
    <xdr:clientData/>
  </xdr:twoCellAnchor>
  <xdr:twoCellAnchor editAs="oneCell">
    <xdr:from>
      <xdr:col>52</xdr:col>
      <xdr:colOff>402178</xdr:colOff>
      <xdr:row>13</xdr:row>
      <xdr:rowOff>42345</xdr:rowOff>
    </xdr:from>
    <xdr:to>
      <xdr:col>56</xdr:col>
      <xdr:colOff>170859</xdr:colOff>
      <xdr:row>25</xdr:row>
      <xdr:rowOff>15075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007ABB-FAB9-4426-99C6-3E28EA47D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19678" y="2106095"/>
          <a:ext cx="2224014" cy="1877730"/>
        </a:xfrm>
        <a:prstGeom prst="rect">
          <a:avLst/>
        </a:prstGeom>
      </xdr:spPr>
    </xdr:pic>
    <xdr:clientData/>
  </xdr:twoCellAnchor>
  <xdr:twoCellAnchor editAs="oneCell">
    <xdr:from>
      <xdr:col>52</xdr:col>
      <xdr:colOff>402178</xdr:colOff>
      <xdr:row>25</xdr:row>
      <xdr:rowOff>148170</xdr:rowOff>
    </xdr:from>
    <xdr:to>
      <xdr:col>56</xdr:col>
      <xdr:colOff>175735</xdr:colOff>
      <xdr:row>37</xdr:row>
      <xdr:rowOff>111146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104427-6A07-48F2-948F-92AC71355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819678" y="4116920"/>
          <a:ext cx="2228890" cy="1867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359843</xdr:colOff>
      <xdr:row>0</xdr:row>
      <xdr:rowOff>127002</xdr:rowOff>
    </xdr:from>
    <xdr:to>
      <xdr:col>56</xdr:col>
      <xdr:colOff>121830</xdr:colOff>
      <xdr:row>12</xdr:row>
      <xdr:rowOff>89680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8BE2097-D428-4B8D-9B20-7AD114C504A3}"/>
            </a:ext>
          </a:extLst>
        </xdr:cNvPr>
        <xdr:cNvGrpSpPr>
          <a:grpSpLocks noChangeAspect="1"/>
        </xdr:cNvGrpSpPr>
      </xdr:nvGrpSpPr>
      <xdr:grpSpPr>
        <a:xfrm>
          <a:off x="38815443" y="127002"/>
          <a:ext cx="2225787" cy="1867678"/>
          <a:chOff x="504491" y="5430133"/>
          <a:chExt cx="2771650" cy="233459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8AE371C0-540D-4084-8E7B-ADE54012A7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032619" y="7325780"/>
            <a:ext cx="2243522" cy="43895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15857FE-627C-42CD-A10C-3A9A3C0681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66732" y="5430133"/>
            <a:ext cx="2145978" cy="2060627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0CE7DCA-16AC-45A2-93DB-056D97DE6D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04491" y="6081743"/>
            <a:ext cx="902286" cy="749873"/>
          </a:xfrm>
          <a:prstGeom prst="rect">
            <a:avLst/>
          </a:prstGeom>
        </xdr:spPr>
      </xdr:pic>
    </xdr:grpSp>
    <xdr:clientData/>
  </xdr:twoCellAnchor>
  <xdr:twoCellAnchor editAs="oneCell">
    <xdr:from>
      <xdr:col>52</xdr:col>
      <xdr:colOff>359843</xdr:colOff>
      <xdr:row>13</xdr:row>
      <xdr:rowOff>84671</xdr:rowOff>
    </xdr:from>
    <xdr:to>
      <xdr:col>56</xdr:col>
      <xdr:colOff>118769</xdr:colOff>
      <xdr:row>25</xdr:row>
      <xdr:rowOff>52525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41B4468-7A38-4870-992B-643CE238D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77343" y="2148421"/>
          <a:ext cx="2214259" cy="1872854"/>
        </a:xfrm>
        <a:prstGeom prst="rect">
          <a:avLst/>
        </a:prstGeom>
      </xdr:spPr>
    </xdr:pic>
    <xdr:clientData/>
  </xdr:twoCellAnchor>
  <xdr:twoCellAnchor editAs="oneCell">
    <xdr:from>
      <xdr:col>52</xdr:col>
      <xdr:colOff>359843</xdr:colOff>
      <xdr:row>26</xdr:row>
      <xdr:rowOff>3</xdr:rowOff>
    </xdr:from>
    <xdr:to>
      <xdr:col>56</xdr:col>
      <xdr:colOff>123646</xdr:colOff>
      <xdr:row>37</xdr:row>
      <xdr:rowOff>121729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7BBED9-D629-4E60-9D1D-BE005A48E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777343" y="4127503"/>
          <a:ext cx="2219136" cy="1867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F392-7904-4A4A-AE40-BEFC54E161AD}">
  <dimension ref="A1:BA39"/>
  <sheetViews>
    <sheetView zoomScaleNormal="100" workbookViewId="0">
      <selection activeCell="C7" sqref="C7"/>
    </sheetView>
  </sheetViews>
  <sheetFormatPr defaultColWidth="8.81640625" defaultRowHeight="13" customHeight="1" x14ac:dyDescent="0.3"/>
  <cols>
    <col min="1" max="2" width="8.6328125" style="1" customWidth="1"/>
    <col min="3" max="3" width="15.7265625" style="1" customWidth="1"/>
    <col min="4" max="4" width="10.7265625" style="1" customWidth="1"/>
    <col min="5" max="5" width="4.7265625" style="1" customWidth="1"/>
    <col min="6" max="6" width="12.7265625" style="1" customWidth="1"/>
    <col min="7" max="7" width="28.6328125" style="1" customWidth="1"/>
    <col min="8" max="8" width="10.6328125" style="1" customWidth="1"/>
    <col min="9" max="9" width="14.7265625" style="1" customWidth="1"/>
    <col min="10" max="10" width="10.7265625" style="1" customWidth="1"/>
    <col min="11" max="11" width="6.6328125" style="1" customWidth="1"/>
    <col min="12" max="15" width="8.81640625" style="1"/>
    <col min="16" max="16" width="4.6328125" style="1" customWidth="1"/>
    <col min="17" max="17" width="6.6328125" style="1" customWidth="1"/>
    <col min="18" max="23" width="9.6328125" style="2" customWidth="1"/>
    <col min="24" max="24" width="8.81640625" style="1"/>
    <col min="25" max="25" width="10.7265625" style="1" customWidth="1"/>
    <col min="26" max="26" width="6.6328125" style="1" customWidth="1"/>
    <col min="27" max="38" width="7.1796875" style="2" customWidth="1"/>
    <col min="39" max="39" width="8.81640625" style="1"/>
    <col min="40" max="40" width="10.7265625" style="1" customWidth="1"/>
    <col min="41" max="41" width="16.6328125" style="1" customWidth="1"/>
    <col min="42" max="42" width="6.6328125" style="1" customWidth="1"/>
    <col min="43" max="46" width="20.6328125" style="1" customWidth="1"/>
    <col min="47" max="47" width="10.7265625" style="1" customWidth="1"/>
    <col min="48" max="48" width="20.6328125" style="1" customWidth="1"/>
    <col min="49" max="49" width="6.6328125" style="1" customWidth="1"/>
    <col min="50" max="52" width="12.6328125" style="1" customWidth="1"/>
    <col min="53" max="16384" width="8.81640625" style="1"/>
  </cols>
  <sheetData>
    <row r="1" spans="1:53" s="9" customFormat="1" ht="12.9" customHeight="1" thickBot="1" x14ac:dyDescent="0.35">
      <c r="G1" s="21" t="s">
        <v>3</v>
      </c>
      <c r="H1" s="81"/>
      <c r="I1" s="82"/>
      <c r="K1" s="10"/>
      <c r="L1" s="83"/>
      <c r="M1" s="84"/>
      <c r="N1" s="84"/>
      <c r="O1" s="85"/>
      <c r="Q1" s="10"/>
      <c r="R1" s="83"/>
      <c r="S1" s="84"/>
      <c r="T1" s="84"/>
      <c r="U1" s="84"/>
      <c r="V1" s="84"/>
      <c r="W1" s="85"/>
      <c r="Z1" s="10"/>
      <c r="AA1" s="83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5"/>
      <c r="AP1" s="10"/>
      <c r="AQ1" s="10"/>
      <c r="AR1" s="10"/>
      <c r="AS1" s="10"/>
      <c r="AT1" s="10"/>
      <c r="AW1" s="10"/>
      <c r="AX1" s="10"/>
      <c r="AY1" s="10"/>
      <c r="AZ1" s="10"/>
    </row>
    <row r="2" spans="1:53" s="49" customFormat="1" ht="12.9" customHeight="1" x14ac:dyDescent="0.35">
      <c r="A2" s="31" t="s">
        <v>6</v>
      </c>
      <c r="B2" s="31" t="s">
        <v>7</v>
      </c>
      <c r="C2" s="31" t="s">
        <v>8</v>
      </c>
      <c r="D2" s="32" t="s">
        <v>9</v>
      </c>
      <c r="E2" s="33" t="s">
        <v>10</v>
      </c>
      <c r="F2" s="34" t="s">
        <v>11</v>
      </c>
      <c r="G2" s="35" t="s">
        <v>12</v>
      </c>
      <c r="H2" s="36" t="s">
        <v>13</v>
      </c>
      <c r="I2" s="37" t="s">
        <v>14</v>
      </c>
      <c r="J2" s="38" t="s">
        <v>9</v>
      </c>
      <c r="K2" s="39"/>
      <c r="L2" s="40" t="s">
        <v>15</v>
      </c>
      <c r="M2" s="40" t="s">
        <v>16</v>
      </c>
      <c r="N2" s="40" t="s">
        <v>17</v>
      </c>
      <c r="O2" s="41" t="s">
        <v>18</v>
      </c>
      <c r="P2" s="42"/>
      <c r="Q2" s="43"/>
      <c r="R2" s="44" t="s">
        <v>65</v>
      </c>
      <c r="S2" s="44" t="s">
        <v>64</v>
      </c>
      <c r="T2" s="44" t="s">
        <v>63</v>
      </c>
      <c r="U2" s="44" t="s">
        <v>62</v>
      </c>
      <c r="V2" s="44" t="s">
        <v>51</v>
      </c>
      <c r="W2" s="44" t="s">
        <v>33</v>
      </c>
      <c r="X2" s="45"/>
      <c r="Y2" s="38" t="s">
        <v>9</v>
      </c>
      <c r="Z2" s="46"/>
      <c r="AA2" s="47" t="s">
        <v>56</v>
      </c>
      <c r="AB2" s="47" t="s">
        <v>57</v>
      </c>
      <c r="AC2" s="47" t="s">
        <v>58</v>
      </c>
      <c r="AD2" s="47" t="s">
        <v>59</v>
      </c>
      <c r="AE2" s="47" t="s">
        <v>43</v>
      </c>
      <c r="AF2" s="47" t="s">
        <v>44</v>
      </c>
      <c r="AG2" s="47" t="s">
        <v>60</v>
      </c>
      <c r="AH2" s="47" t="s">
        <v>46</v>
      </c>
      <c r="AI2" s="47" t="s">
        <v>47</v>
      </c>
      <c r="AJ2" s="47" t="s">
        <v>61</v>
      </c>
      <c r="AK2" s="47" t="s">
        <v>49</v>
      </c>
      <c r="AL2" s="48" t="s">
        <v>50</v>
      </c>
      <c r="AM2" s="45"/>
      <c r="AN2" s="32" t="s">
        <v>9</v>
      </c>
      <c r="AO2" s="54" t="s">
        <v>31</v>
      </c>
      <c r="AP2" s="56"/>
      <c r="AQ2" s="57" t="s">
        <v>34</v>
      </c>
      <c r="AR2" s="57" t="s">
        <v>35</v>
      </c>
      <c r="AS2" s="57" t="s">
        <v>36</v>
      </c>
      <c r="AT2" s="58" t="s">
        <v>37</v>
      </c>
      <c r="AU2" s="32" t="s">
        <v>9</v>
      </c>
      <c r="AV2" s="50" t="s">
        <v>38</v>
      </c>
      <c r="AW2" s="65"/>
      <c r="AX2" s="66" t="s">
        <v>28</v>
      </c>
      <c r="AY2" s="66" t="s">
        <v>29</v>
      </c>
      <c r="AZ2" s="67" t="s">
        <v>30</v>
      </c>
      <c r="BA2" s="45"/>
    </row>
    <row r="3" spans="1:53" ht="12.9" customHeight="1" x14ac:dyDescent="0.35">
      <c r="A3" s="15" t="s">
        <v>5</v>
      </c>
      <c r="B3" s="15" t="s">
        <v>1</v>
      </c>
      <c r="C3" s="16">
        <v>44320</v>
      </c>
      <c r="D3" s="17" t="s">
        <v>4</v>
      </c>
      <c r="E3" s="18" t="s">
        <v>0</v>
      </c>
      <c r="F3" s="19" t="s">
        <v>22</v>
      </c>
      <c r="G3" s="22" t="s">
        <v>2</v>
      </c>
      <c r="H3" s="20">
        <f>IF(ISTEXT(G3),LEN(G3)-1,"")</f>
        <v>20</v>
      </c>
      <c r="I3" s="11">
        <f>IF(ISTEXT(G3),((LEN(G3)-LEN(SUBSTITUTE(G3,"rbgw","")))/4+(LEN(G3)-LEN(SUBSTITUTE(G3,"rbwg","")))/4+(LEN(G3)-LEN(SUBSTITUTE(G3,"rgbw","")))/4+(LEN(G3)-LEN(SUBSTITUTE(G3,"rgwb","")))/4+(LEN(G3)-LEN(SUBSTITUTE(G3,"rwbg","")))/4+(LEN(G3)-LEN(SUBSTITUTE(G3,"rwgb","")))/4+(LEN(G3)-LEN(SUBSTITUTE(G3,"bgwr","")))/4+(LEN(G3)-LEN(SUBSTITUTE(G3,"bgrw","")))/4+(LEN(G3)-LEN(SUBSTITUTE(G3,"bwgr","")))/4+(LEN(G3)-LEN(SUBSTITUTE(G3,"bwrg","")))/4+(LEN(G3)-LEN(SUBSTITUTE(G3,"brgw","")))/4+(LEN(G3)-LEN(SUBSTITUTE(G3,"brwg","")))/4+(LEN(G3)-LEN(SUBSTITUTE(G3,"gwrb","")))/4+(LEN(G3)-LEN(SUBSTITUTE(G3,"gwbr","")))/4+(LEN(G3)-LEN(SUBSTITUTE(G3,"grwb","")))/4+(LEN(G3)-LEN(SUBSTITUTE(G3,"grbw","")))/4+(LEN(G3)-LEN(SUBSTITUTE(G3,"gbwr","")))/4+(LEN(G3)-LEN(SUBSTITUTE(G3,"gbrw","")))/4+(LEN(G3)-LEN(SUBSTITUTE(G3,"wrbg","")))/4+(LEN(G3)-LEN(SUBSTITUTE(G3,"wrgb","")))/4+(LEN(G3)-LEN(SUBSTITUTE(G3,"wbrg","")))/4+(LEN(G3)-LEN(SUBSTITUTE(G3,"wbgr","")))/4+(LEN(G3)-LEN(SUBSTITUTE(G3,"wgrb","")))/4+(LEN(G3)-LEN(SUBSTITUTE(G3,"wgbr","")))/4)*100/(H3-2),"")</f>
        <v>50</v>
      </c>
      <c r="J3" s="28" t="str">
        <f t="shared" ref="J3:J37" si="0">IF(ISTEXT(D3),D3,"")</f>
        <v>M1</v>
      </c>
      <c r="K3" s="86" t="s">
        <v>21</v>
      </c>
      <c r="L3" s="3">
        <f>IF(ISTEXT(G3),SUM(AD3,AG3,AJ3),"")</f>
        <v>35</v>
      </c>
      <c r="M3" s="3">
        <f>IF(ISTEXT(G3),SUM(AA3,AH3,AK3),"")</f>
        <v>20</v>
      </c>
      <c r="N3" s="3">
        <f>IF(ISTEXT(G3),SUM(AB3,AE3,AL3),"")</f>
        <v>25</v>
      </c>
      <c r="O3" s="6">
        <f>IF(ISTEXT(G3),SUM(AC3,AF3,AI3),"")</f>
        <v>20</v>
      </c>
      <c r="P3" s="29"/>
      <c r="Q3" s="89" t="s">
        <v>20</v>
      </c>
      <c r="R3" s="3">
        <f>IF(ISTEXT(G3),SUM(AA3,AD3),"")</f>
        <v>15</v>
      </c>
      <c r="S3" s="3">
        <f>IF(ISTEXT(G3),SUM(AB3,AG3),"")</f>
        <v>30</v>
      </c>
      <c r="T3" s="3">
        <f>IF(ISTEXT(G3),SUM(AC3,AJ3),"")</f>
        <v>20</v>
      </c>
      <c r="U3" s="3">
        <f>IF(ISTEXT(G3),SUM(AE3,AH3),"")</f>
        <v>10</v>
      </c>
      <c r="V3" s="3">
        <f>IF(ISTEXT(G3),SUM(AF3,AK3),"")</f>
        <v>15</v>
      </c>
      <c r="W3" s="25">
        <f>IF(ISTEXT(G3),SUM(AI3,AL3),"")</f>
        <v>10</v>
      </c>
      <c r="X3" s="30"/>
      <c r="Y3" s="28" t="str">
        <f>IF(ISTEXT(D3),D3,"")</f>
        <v>M1</v>
      </c>
      <c r="Z3" s="78" t="s">
        <v>19</v>
      </c>
      <c r="AA3" s="3">
        <f>IF(ISTEXT($G3),((LEN($G3)-LEN(SUBSTITUTE($G3,"rb","")))/2)*100/($H3),"")</f>
        <v>10</v>
      </c>
      <c r="AB3" s="3">
        <f>IF(ISTEXT($G3),((LEN($G3)-LEN(SUBSTITUTE($G3,"rg","")))/2)*100/($H3),"")</f>
        <v>10</v>
      </c>
      <c r="AC3" s="3">
        <f>IF(ISTEXT($G3),((LEN($G3)-LEN(SUBSTITUTE($G3,"rw","")))/2)*100/($H3),"")</f>
        <v>10</v>
      </c>
      <c r="AD3" s="3">
        <f>IF(ISTEXT($G3),((LEN($G3)-LEN(SUBSTITUTE($G3,"br","")))/2)*100/($H3),"")</f>
        <v>5</v>
      </c>
      <c r="AE3" s="3">
        <f>IF(ISTEXT($G3),((LEN($G3)-LEN(SUBSTITUTE($G3,"bg","")))/2)*100/($H3),"")</f>
        <v>10</v>
      </c>
      <c r="AF3" s="3">
        <f>IF(ISTEXT($G3),((LEN($G3)-LEN(SUBSTITUTE($G3,"bw","")))/2)*100/($H3),"")</f>
        <v>5</v>
      </c>
      <c r="AG3" s="3">
        <f>IF(ISTEXT($G3),((LEN($G3)-LEN(SUBSTITUTE($G3,"gr","")))/2)*100/($H3),"")</f>
        <v>20</v>
      </c>
      <c r="AH3" s="3">
        <f>IF(ISTEXT($G3),((LEN($G3)-LEN(SUBSTITUTE($G3,"gb","")))/2)*100/($H3),"")</f>
        <v>0</v>
      </c>
      <c r="AI3" s="3">
        <f>IF(ISTEXT($G3),((LEN($G3)-LEN(SUBSTITUTE($G3,"gw","")))/2)*100/($H3),"")</f>
        <v>5</v>
      </c>
      <c r="AJ3" s="3">
        <f>IF(ISTEXT($G3),((LEN($G3)-LEN(SUBSTITUTE($G3,"wr","")))/2)*100/($H3),"")</f>
        <v>10</v>
      </c>
      <c r="AK3" s="3">
        <f>IF(ISTEXT($G3),((LEN($G3)-LEN(SUBSTITUTE($G3,"wb","")))/2)*100/($H3),"")</f>
        <v>10</v>
      </c>
      <c r="AL3" s="12">
        <f>IF(ISTEXT($G3),((LEN($G3)-LEN(SUBSTITUTE($G3,"wg","")))/2)*100/($H3),"")</f>
        <v>5</v>
      </c>
      <c r="AM3" s="4"/>
      <c r="AN3" s="17" t="str">
        <f>IF(ISTEXT(G3),D3,"")</f>
        <v>M1</v>
      </c>
      <c r="AO3" s="55">
        <f>IF(ISTEXT(G3),H3-2,"")</f>
        <v>18</v>
      </c>
      <c r="AP3" s="72" t="s">
        <v>27</v>
      </c>
      <c r="AQ3" s="11">
        <f>IF(ISTEXT($G3),((LEN($G3)-LEN(SUBSTITUTE($G3,"rbgw","")))/4+(LEN($G3)-LEN(SUBSTITUTE($G3,"rbwg","")))/4+(LEN($G3)-LEN(SUBSTITUTE($G3,"rgbw","")))/4+(LEN($G3)-LEN(SUBSTITUTE($G3,"rgwb","")))/4+(LEN($G3)-LEN(SUBSTITUTE($G3,"rwbg","")))/4+(LEN($G3)-LEN(SUBSTITUTE($G3,"rwgb","")))/4+(LEN($G3)-LEN(SUBSTITUTE($G3,"bgwr","")))/4+(LEN($G3)-LEN(SUBSTITUTE($G3,"bgrw","")))/4+(LEN($G3)-LEN(SUBSTITUTE($G3,"bwgr","")))/4+(LEN($G3)-LEN(SUBSTITUTE($G3,"bwrg","")))/4+(LEN($G3)-LEN(SUBSTITUTE($G3,"brgw","")))/4+(LEN($G3)-LEN(SUBSTITUTE($G3,"brwg","")))/4+(LEN($G3)-LEN(SUBSTITUTE($G3,"gwrb","")))/4+(LEN($G3)-LEN(SUBSTITUTE($G3,"gwbr","")))/4+(LEN($G3)-LEN(SUBSTITUTE($G3,"grwb","")))/4+(LEN($G3)-LEN(SUBSTITUTE($G3,"grbw","")))/4+(LEN($G3)-LEN(SUBSTITUTE($G3,"gbwr","")))/4+(LEN($G3)-LEN(SUBSTITUTE($G3,"gbrw","")))/4+(LEN($G3)-LEN(SUBSTITUTE($G3,"wrbg","")))/4+(LEN($G3)-LEN(SUBSTITUTE($G3,"wrgb","")))/4+(LEN($G3)-LEN(SUBSTITUTE($G3,"wbrg","")))/4+(LEN($G3)-LEN(SUBSTITUTE($G3,"wbgr","")))/4+(LEN($G3)-LEN(SUBSTITUTE($G3,"wgrb","")))/4+(LEN($G3)-LEN(SUBSTITUTE($G3,"wgbr","")))/4)*100/(AO3),"")</f>
        <v>50</v>
      </c>
      <c r="AR3" s="11">
        <f>IF(ISTEXT($G3),((LEN($G3)-LEN(SUBSTITUTE($G3,"bgrb","")))/4+(LEN($G3)-LEN(SUBSTITUTE($G3,"brgb","")))/4+(LEN($G3)-LEN(SUBSTITUTE($G3,"bgwb","")))/4+(LEN($G3)-LEN(SUBSTITUTE($G3,"bwgb","")))/4+(LEN($G3)-LEN(SUBSTITUTE($G3,"brwb","")))/4+(LEN($G3)-LEN(SUBSTITUTE($G3,"bwrb","")))/4+(LEN($G3)-LEN(SUBSTITUTE($G3,"gbrg","")))/4+(LEN($G3)-LEN(SUBSTITUTE($G3,"grbg","")))/4+(LEN($G3)-LEN(SUBSTITUTE($G3,"gbwg","")))/4+(LEN($G3)-LEN(SUBSTITUTE($G3,"gwbg","")))/4+(LEN($G3)-LEN(SUBSTITUTE($G3,"grwg","")))/4+(LEN($G3)-LEN(SUBSTITUTE($G3,"gwrg","")))/4+(LEN($G3)-LEN(SUBSTITUTE($G3,"rbgr","")))/4+(LEN($G3)-LEN(SUBSTITUTE($G3,"rgbr","")))/4+(LEN($G3)-LEN(SUBSTITUTE($G3,"rgwr","")))/4+(LEN($G3)-LEN(SUBSTITUTE($G3,"rwgr","")))/4+(LEN($G3)-LEN(SUBSTITUTE($G3,"rbwr","")))/4+(LEN($G3)-LEN(SUBSTITUTE($G3,"rwbr","")))/4+(LEN($G3)-LEN(SUBSTITUTE($G3,"wbgw","")))/4+(LEN($G3)-LEN(SUBSTITUTE($G3,"wgbw","")))/4+(LEN($G3)-LEN(SUBSTITUTE($G3,"wbrw","")))/4+(LEN($G3)-LEN(SUBSTITUTE($G3,"wrbw","")))/4+(LEN($G3)-LEN(SUBSTITUTE($G3,"wgrw","")))/4+(LEN($G3)-LEN(SUBSTITUTE($G3,"wrgw","")))/4)*100/AO3,"")</f>
        <v>11.111111111111111</v>
      </c>
      <c r="AS3" s="52">
        <f>IF(ISTEXT($G3),((LEN($G3)-LEN(SUBSTITUTE($G3,"bgrg","")))/4+(LEN($G3)-LEN(SUBSTITUTE($G3,"bgbw","")))/4+(LEN($G3)-LEN(SUBSTITUTE($G3,"bwrw","")))/4+(LEN($G3)-LEN(SUBSTITUTE($G3,"bwbg","")))/4+(LEN($G3)-LEN(SUBSTITUTE($G3,"gbwb","")))/4+(LEN($G3)-LEN(SUBSTITUTE($G3,"gbgr","")))/4+(LEN($G3)-LEN(SUBSTITUTE($G3,"grwr","")))/4+(LEN($G3)-LEN(SUBSTITUTE($G3,"grgb","")))/4+(LEN($G3)-LEN(SUBSTITUTE($G3,"rwbw","")))/4+(LEN($G3)-LEN(SUBSTITUTE($G3,"rwrg","")))/4+(LEN($G3)-LEN(SUBSTITUTE($G3,"rgbg","")))/4+(LEN($G3)-LEN(SUBSTITUTE($G3,"rgrw","")))/4+(LEN($G3)-LEN(SUBSTITUTE($G3,"wrgr","")))/4+(LEN($G3)-LEN(SUBSTITUTE($G3,"wrwb","")))/4+(LEN($G3)-LEN(SUBSTITUTE($G3,"wbgb","")))/4+(LEN($G3)-LEN(SUBSTITUTE($G3,"wbwr","")))/4+(LEN($G3)-LEN(SUBSTITUTE($G3,"brgr","")))/4+(LEN($G3)-LEN(SUBSTITUTE($G3,"brbw","")))/4+(LEN($G3)-LEN(SUBSTITUTE($G3,"bwgw","")))/4+(LEN($G3)-LEN(SUBSTITUTE($G3,"bwbr","")))/4+(LEN($G3)-LEN(SUBSTITUTE($G3,"gwbw","")))/4+(LEN($G3)-LEN(SUBSTITUTE($G3,"gwgr","")))/4+(LEN($G3)-LEN(SUBSTITUTE($G3,"grbr","")))/4+(LEN($G3)-LEN(SUBSTITUTE($G3,"grgw","")))/4+(LEN($G3)-LEN(SUBSTITUTE($G3,"rbwb","")))/4+(LEN($G3)-LEN(SUBSTITUTE($G3,"rbrg","")))/4+(LEN($G3)-LEN(SUBSTITUTE($G3,"rgwg","")))/4+(LEN($G3)-LEN(SUBSTITUTE($G3,"rgrb","")))/4+(LEN($G3)-LEN(SUBSTITUTE($G3,"wgrg","")))/4+(LEN($G3)-LEN(SUBSTITUTE($G3,"wgwb","")))/4+(LEN($G3)-LEN(SUBSTITUTE($G3,"wbrb","")))/4+(LEN($G3)-LEN(SUBSTITUTE($G3,"wbwg","")))/4+(LEN($G3)-LEN(SUBSTITUTE($G3,"bgwg","")))/4+(LEN($G3)-LEN(SUBSTITUTE($G3,"bgbr","")))/4+(LEN($G3)-LEN(SUBSTITUTE($G3,"brwr","")))/4+(LEN($G3)-LEN(SUBSTITUTE($G3,"brbg","")))/4+(LEN($G3)-LEN(SUBSTITUTE($G3,"gbrb","")))/4+(LEN($G3)-LEN(SUBSTITUTE($G3,"gbgw","")))/4+(LEN($G3)-LEN(SUBSTITUTE($G3,"gwrw","")))/4+(LEN($G3)-LEN(SUBSTITUTE($G3,"gwgb","")))/4+(LEN($G3)-LEN(SUBSTITUTE($G3,"rbgb","")))/4+(LEN($G3)-LEN(SUBSTITUTE($G3,"rbrw","")))/4+(LEN($G3)-LEN(SUBSTITUTE($G3,"rwgw","")))/4+(LEN($G3)-LEN(SUBSTITUTE($G3,"rwrb","")))/4+(LEN($G3)-LEN(SUBSTITUTE($G3,"wrbr","")))/4+(LEN($G3)-LEN(SUBSTITUTE($G3,"wrwg","")))/4+(LEN($G3)-LEN(SUBSTITUTE($G3,"wgbg","")))/4+(LEN($G3)-LEN(SUBSTITUTE($G3,"wgwr","")))/4)*100/AO3,"")</f>
        <v>33.333333333333336</v>
      </c>
      <c r="AT3" s="61">
        <f>IF(ISTEXT(G3),100-SUM(AQ3,AR3,AS3),"")</f>
        <v>5.5555555555555429</v>
      </c>
      <c r="AU3" s="17" t="str">
        <f>IF(ISTEXT(G3),D3,"")</f>
        <v>M1</v>
      </c>
      <c r="AV3" s="64">
        <f>IF(ISTEXT(G3),((LEN(G3)-LEN(SUBSTITUTE(G3,"rbgw","")))/4+(LEN(G3)-LEN(SUBSTITUTE(G3,"rbwg","")))/4+(LEN(G3)-LEN(SUBSTITUTE(G3,"rgbw","")))/4+(LEN(G3)-LEN(SUBSTITUTE(G3,"rgwb","")))/4+(LEN(G3)-LEN(SUBSTITUTE(G3,"rwbg","")))/4+(LEN(G3)-LEN(SUBSTITUTE(G3,"rwgb","")))/4+(LEN(G3)-LEN(SUBSTITUTE(G3,"bgwr","")))/4+(LEN(G3)-LEN(SUBSTITUTE(G3,"bgrw","")))/4+(LEN(G3)-LEN(SUBSTITUTE(G3,"bwgr","")))/4+(LEN(G3)-LEN(SUBSTITUTE(G3,"bwrg","")))/4+(LEN(G3)-LEN(SUBSTITUTE(G3,"brgw","")))/4+(LEN(G3)-LEN(SUBSTITUTE(G3,"brwg","")))/4+(LEN(G3)-LEN(SUBSTITUTE(G3,"gwrb","")))/4+(LEN(G3)-LEN(SUBSTITUTE(G3,"gwbr","")))/4+(LEN(G3)-LEN(SUBSTITUTE(G3,"grwb","")))/4+(LEN(G3)-LEN(SUBSTITUTE(G3,"grbw","")))/4+(LEN(G3)-LEN(SUBSTITUTE(G3,"gbwr","")))/4+(LEN(G3)-LEN(SUBSTITUTE(G3,"gbrw","")))/4+(LEN(G3)-LEN(SUBSTITUTE(G3,"wrbg","")))/4+(LEN(G3)-LEN(SUBSTITUTE(G3,"wrgb","")))/4+(LEN(G3)-LEN(SUBSTITUTE(G3,"wbrg","")))/4+(LEN(G3)-LEN(SUBSTITUTE(G3,"wbgr","")))/4+(LEN(G3)-LEN(SUBSTITUTE(G3,"wgrb","")))/4+(LEN(G3)-LEN(SUBSTITUTE(G3,"wgbr","")))/4),"")</f>
        <v>9</v>
      </c>
      <c r="AW3" s="75" t="s">
        <v>39</v>
      </c>
      <c r="AX3" s="11">
        <f>IF(ISTEXT($G3),((LEN($G3)-LEN(SUBSTITUTE($G3,"rbgw","")))/4+(LEN($G3)-LEN(SUBSTITUTE($G3,"rwgb","")))/4+(LEN($G3)-LEN(SUBSTITUTE($G3,"brwg","")))/4+(LEN($G3)-LEN(SUBSTITUTE($G3,"bgwr","")))/4+(LEN($G3)-LEN(SUBSTITUTE($G3,"gbrw","")))/4+(LEN($G3)-LEN(SUBSTITUTE($G3,"gwrb","")))/4+(LEN($G3)-LEN(SUBSTITUTE($G3,"wrbg","")))/4+(LEN($G3)-LEN(SUBSTITUTE($G3,"wgbr","")))/4)*100/$AV3,"")</f>
        <v>11.111111111111111</v>
      </c>
      <c r="AY3" s="11">
        <f>IF(ISTEXT($G3),((LEN($G3)-LEN(SUBSTITUTE($G3,"rgbw","")))/4+(LEN($G3)-LEN(SUBSTITUTE($G3,"rwbg","")))/4+(LEN($G3)-LEN(SUBSTITUTE($G3,"bwrg","")))/4+(LEN($G3)-LEN(SUBSTITUTE($G3,"bgrw","")))/4+(LEN($G3)-LEN(SUBSTITUTE($G3,"grwb","")))/4+(LEN($G3)-LEN(SUBSTITUTE($G3,"gbwr","")))/4+(LEN($G3)-LEN(SUBSTITUTE($G3,"wrgb","")))/4+(LEN($G3)-LEN(SUBSTITUTE($G3,"wbgr","")))/4)*100/$AV3,"")</f>
        <v>44.444444444444443</v>
      </c>
      <c r="AZ3" s="68">
        <f>IF(ISTEXT($G3),((LEN($G3)-LEN(SUBSTITUTE($G3,"rbwg","")))/4+(LEN($G3)-LEN(SUBSTITUTE($G3,"rgwb","")))/4+(LEN($G3)-LEN(SUBSTITUTE($G3,"bwgr","")))/4+(LEN($G3)-LEN(SUBSTITUTE($G3,"brgw","")))/4+(LEN($G3)-LEN(SUBSTITUTE($G3,"grbw","")))/4+(LEN($G3)-LEN(SUBSTITUTE($G3,"gwbr","")))/4+(LEN($G3)-LEN(SUBSTITUTE($G3,"wgrb","")))/4+(LEN($G3)-LEN(SUBSTITUTE($G3,"wbrg","")))/4)*100/$AV3,"")</f>
        <v>44.444444444444443</v>
      </c>
      <c r="BA3" s="4"/>
    </row>
    <row r="4" spans="1:53" ht="12.9" customHeight="1" x14ac:dyDescent="0.35">
      <c r="A4" s="15"/>
      <c r="B4" s="15"/>
      <c r="C4" s="16"/>
      <c r="D4" s="17"/>
      <c r="E4" s="18"/>
      <c r="F4" s="19"/>
      <c r="G4" s="22"/>
      <c r="H4" s="20" t="str">
        <f t="shared" ref="H4:H38" si="1">IF(ISTEXT(G4),LEN(G4)-1,"")</f>
        <v/>
      </c>
      <c r="I4" s="11" t="str">
        <f t="shared" ref="I4:I13" si="2">IF(ISTEXT(G4),((LEN(G4)-LEN(SUBSTITUTE(G4,"rbgw","")))/4+(LEN(G4)-LEN(SUBSTITUTE(G4,"rbwg","")))/4+(LEN(G4)-LEN(SUBSTITUTE(G4,"rgbw","")))/4+(LEN(G4)-LEN(SUBSTITUTE(G4,"rgwb","")))/4+(LEN(G4)-LEN(SUBSTITUTE(G4,"rwbg","")))/4+(LEN(G4)-LEN(SUBSTITUTE(G4,"rwgb","")))/4+(LEN(G4)-LEN(SUBSTITUTE(G4,"bgwr","")))/4+(LEN(G4)-LEN(SUBSTITUTE(G4,"bgrw","")))/4+(LEN(G4)-LEN(SUBSTITUTE(G4,"bwgr","")))/4+(LEN(G4)-LEN(SUBSTITUTE(G4,"bwrg","")))/4+(LEN(G4)-LEN(SUBSTITUTE(G4,"brgw","")))/4+(LEN(G4)-LEN(SUBSTITUTE(G4,"brwg","")))/4+(LEN(G4)-LEN(SUBSTITUTE(G4,"gwrb","")))/4+(LEN(G4)-LEN(SUBSTITUTE(G4,"gwbr","")))/4+(LEN(G4)-LEN(SUBSTITUTE(G4,"grwb","")))/4+(LEN(G4)-LEN(SUBSTITUTE(G4,"grbw","")))/4+(LEN(G4)-LEN(SUBSTITUTE(G4,"gbwr","")))/4+(LEN(G4)-LEN(SUBSTITUTE(G4,"gbrw","")))/4+(LEN(G4)-LEN(SUBSTITUTE(G4,"wrbg","")))/4+(LEN(G4)-LEN(SUBSTITUTE(G4,"wrgb","")))/4+(LEN(G4)-LEN(SUBSTITUTE(G4,"wbrg","")))/4+(LEN(G4)-LEN(SUBSTITUTE(G4,"wbgr","")))/4+(LEN(G4)-LEN(SUBSTITUTE(G4,"wgrb","")))/4+(LEN(G4)-LEN(SUBSTITUTE(G4,"wgbr","")))/4)*100/(H4-2),"")</f>
        <v/>
      </c>
      <c r="J4" s="28" t="str">
        <f t="shared" si="0"/>
        <v/>
      </c>
      <c r="K4" s="87"/>
      <c r="L4" s="3" t="str">
        <f t="shared" ref="L4:L38" si="3">IF(ISTEXT(G4),SUM(AD4,AG4,AJ4),"")</f>
        <v/>
      </c>
      <c r="M4" s="3" t="str">
        <f t="shared" ref="M4:M37" si="4">IF(ISTEXT(G4),SUM(AA4,AH4,AK4),"")</f>
        <v/>
      </c>
      <c r="N4" s="3" t="str">
        <f t="shared" ref="N4:N37" si="5">IF(ISTEXT(G4),SUM(AB4,AE4,AL4),"")</f>
        <v/>
      </c>
      <c r="O4" s="6" t="str">
        <f t="shared" ref="O4:O38" si="6">IF(ISTEXT(G4),SUM(AC4,AF4,AI4),"")</f>
        <v/>
      </c>
      <c r="P4" s="29"/>
      <c r="Q4" s="90"/>
      <c r="R4" s="3" t="str">
        <f t="shared" ref="R4:R36" si="7">IF(ISTEXT(G4),SUM(AA4,AD4),"")</f>
        <v/>
      </c>
      <c r="S4" s="3" t="str">
        <f t="shared" ref="S4:S38" si="8">IF(ISTEXT(G4),SUM(AB4,AG4),"")</f>
        <v/>
      </c>
      <c r="T4" s="3" t="str">
        <f t="shared" ref="T4:T38" si="9">IF(ISTEXT(G4),SUM(AC4,AJ4),"")</f>
        <v/>
      </c>
      <c r="U4" s="3" t="str">
        <f t="shared" ref="U4:U16" si="10">IF(ISTEXT(G4),SUM(AE4,AH4),"")</f>
        <v/>
      </c>
      <c r="V4" s="3" t="str">
        <f t="shared" ref="V4:V16" si="11">IF(ISTEXT(G4),SUM(AF4,AK4),"")</f>
        <v/>
      </c>
      <c r="W4" s="25" t="str">
        <f t="shared" ref="W4:W38" si="12">IF(ISTEXT(G4),SUM(AI4,AL4),"")</f>
        <v/>
      </c>
      <c r="X4" s="30"/>
      <c r="Y4" s="28" t="str">
        <f t="shared" ref="Y4:Y38" si="13">IF(ISTEXT(D4),D4,"")</f>
        <v/>
      </c>
      <c r="Z4" s="79"/>
      <c r="AA4" s="3" t="str">
        <f>IF(ISTEXT($G4),((LEN($G4)-LEN(SUBSTITUTE($G4,"rb","")))/2)*100/($H4),"")</f>
        <v/>
      </c>
      <c r="AB4" s="3" t="str">
        <f>IF(ISTEXT($G4),((LEN($G4)-LEN(SUBSTITUTE($G4,"rg","")))/2)*100/($H4),"")</f>
        <v/>
      </c>
      <c r="AC4" s="3" t="str">
        <f>IF(ISTEXT($G4),((LEN($G4)-LEN(SUBSTITUTE($G4,"rw","")))/2)*100/($H4),"")</f>
        <v/>
      </c>
      <c r="AD4" s="3" t="str">
        <f>IF(ISTEXT($G4),((LEN($G4)-LEN(SUBSTITUTE($G4,"br","")))/2)*100/($H4),"")</f>
        <v/>
      </c>
      <c r="AE4" s="3" t="str">
        <f>IF(ISTEXT($G4),((LEN($G4)-LEN(SUBSTITUTE($G4,"bg","")))/2)*100/($H4),"")</f>
        <v/>
      </c>
      <c r="AF4" s="3" t="str">
        <f>IF(ISTEXT($G4),((LEN($G4)-LEN(SUBSTITUTE($G4,"bw","")))/2)*100/($H4),"")</f>
        <v/>
      </c>
      <c r="AG4" s="3" t="str">
        <f>IF(ISTEXT($G4),((LEN($G4)-LEN(SUBSTITUTE($G4,"gr","")))/2)*100/($H4),"")</f>
        <v/>
      </c>
      <c r="AH4" s="3" t="str">
        <f>IF(ISTEXT($G4),((LEN($G4)-LEN(SUBSTITUTE($G4,"gb","")))/2)*100/($H4),"")</f>
        <v/>
      </c>
      <c r="AI4" s="3" t="str">
        <f>IF(ISTEXT($G4),((LEN($G4)-LEN(SUBSTITUTE($G4,"gw","")))/2)*100/($H4),"")</f>
        <v/>
      </c>
      <c r="AJ4" s="3" t="str">
        <f>IF(ISTEXT($G4),((LEN($G4)-LEN(SUBSTITUTE($G4,"wr","")))/2)*100/($H4),"")</f>
        <v/>
      </c>
      <c r="AK4" s="3" t="str">
        <f>IF(ISTEXT($G4),((LEN($G4)-LEN(SUBSTITUTE($G4,"wb","")))/2)*100/($H4),"")</f>
        <v/>
      </c>
      <c r="AL4" s="12" t="str">
        <f>IF(ISTEXT($G4),((LEN($G4)-LEN(SUBSTITUTE($G4,"wg","")))/2)*100/($H4),"")</f>
        <v/>
      </c>
      <c r="AM4" s="4"/>
      <c r="AN4" s="17" t="str">
        <f t="shared" ref="AN4:AN38" si="14">IF(ISTEXT(G4),D4,"")</f>
        <v/>
      </c>
      <c r="AO4" s="55" t="str">
        <f t="shared" ref="AO4:AO38" si="15">IF(ISTEXT(G4),H4-2,"")</f>
        <v/>
      </c>
      <c r="AP4" s="73"/>
      <c r="AQ4" s="11" t="str">
        <f t="shared" ref="AQ4:AQ38" si="16">IF(ISTEXT($G4),((LEN($G4)-LEN(SUBSTITUTE($G4,"rbgw","")))/4+(LEN($G4)-LEN(SUBSTITUTE($G4,"rbwg","")))/4+(LEN($G4)-LEN(SUBSTITUTE($G4,"rgbw","")))/4+(LEN($G4)-LEN(SUBSTITUTE($G4,"rgwb","")))/4+(LEN($G4)-LEN(SUBSTITUTE($G4,"rwbg","")))/4+(LEN($G4)-LEN(SUBSTITUTE($G4,"rwgb","")))/4+(LEN($G4)-LEN(SUBSTITUTE($G4,"bgwr","")))/4+(LEN($G4)-LEN(SUBSTITUTE($G4,"bgrw","")))/4+(LEN($G4)-LEN(SUBSTITUTE($G4,"bwgr","")))/4+(LEN($G4)-LEN(SUBSTITUTE($G4,"bwrg","")))/4+(LEN($G4)-LEN(SUBSTITUTE($G4,"brgw","")))/4+(LEN($G4)-LEN(SUBSTITUTE($G4,"brwg","")))/4+(LEN($G4)-LEN(SUBSTITUTE($G4,"gwrb","")))/4+(LEN($G4)-LEN(SUBSTITUTE($G4,"gwbr","")))/4+(LEN($G4)-LEN(SUBSTITUTE($G4,"grwb","")))/4+(LEN($G4)-LEN(SUBSTITUTE($G4,"grbw","")))/4+(LEN($G4)-LEN(SUBSTITUTE($G4,"gbwr","")))/4+(LEN($G4)-LEN(SUBSTITUTE($G4,"gbrw","")))/4+(LEN($G4)-LEN(SUBSTITUTE($G4,"wrbg","")))/4+(LEN($G4)-LEN(SUBSTITUTE($G4,"wrgb","")))/4+(LEN($G4)-LEN(SUBSTITUTE($G4,"wbrg","")))/4+(LEN($G4)-LEN(SUBSTITUTE($G4,"wbgr","")))/4+(LEN($G4)-LEN(SUBSTITUTE($G4,"wgrb","")))/4+(LEN($G4)-LEN(SUBSTITUTE($G4,"wgbr","")))/4)*100/(AO4),"")</f>
        <v/>
      </c>
      <c r="AR4" s="11" t="str">
        <f t="shared" ref="AR4:AR38" si="17">IF(ISTEXT($G4),((LEN($G4)-LEN(SUBSTITUTE($G4,"bgrb","")))/4+(LEN($G4)-LEN(SUBSTITUTE($G4,"brgb","")))/4+(LEN($G4)-LEN(SUBSTITUTE($G4,"bgwb","")))/4+(LEN($G4)-LEN(SUBSTITUTE($G4,"bwgb","")))/4+(LEN($G4)-LEN(SUBSTITUTE($G4,"brwb","")))/4+(LEN($G4)-LEN(SUBSTITUTE($G4,"bwrb","")))/4+(LEN($G4)-LEN(SUBSTITUTE($G4,"gbrg","")))/4+(LEN($G4)-LEN(SUBSTITUTE($G4,"grbg","")))/4+(LEN($G4)-LEN(SUBSTITUTE($G4,"gbwg","")))/4+(LEN($G4)-LEN(SUBSTITUTE($G4,"gwbg","")))/4+(LEN($G4)-LEN(SUBSTITUTE($G4,"grwg","")))/4+(LEN($G4)-LEN(SUBSTITUTE($G4,"gwrg","")))/4+(LEN($G4)-LEN(SUBSTITUTE($G4,"rbgr","")))/4+(LEN($G4)-LEN(SUBSTITUTE($G4,"rgbr","")))/4+(LEN($G4)-LEN(SUBSTITUTE($G4,"rgwr","")))/4+(LEN($G4)-LEN(SUBSTITUTE($G4,"rwgr","")))/4+(LEN($G4)-LEN(SUBSTITUTE($G4,"rbwr","")))/4+(LEN($G4)-LEN(SUBSTITUTE($G4,"rwbr","")))/4+(LEN($G4)-LEN(SUBSTITUTE($G4,"wbgw","")))/4+(LEN($G4)-LEN(SUBSTITUTE($G4,"wgbw","")))/4+(LEN($G4)-LEN(SUBSTITUTE($G4,"wbrw","")))/4+(LEN($G4)-LEN(SUBSTITUTE($G4,"wrbw","")))/4+(LEN($G4)-LEN(SUBSTITUTE($G4,"wgrw","")))/4+(LEN($G4)-LEN(SUBSTITUTE($G4,"wrgw","")))/4)*100/AO4,"")</f>
        <v/>
      </c>
      <c r="AS4" s="52" t="str">
        <f t="shared" ref="AS4:AS38" si="18">IF(ISTEXT($G4),((LEN($G4)-LEN(SUBSTITUTE($G4,"bgrg","")))/4+(LEN($G4)-LEN(SUBSTITUTE($G4,"bgbw","")))/4+(LEN($G4)-LEN(SUBSTITUTE($G4,"bwrw","")))/4+(LEN($G4)-LEN(SUBSTITUTE($G4,"bwbg","")))/4+(LEN($G4)-LEN(SUBSTITUTE($G4,"gbwb","")))/4+(LEN($G4)-LEN(SUBSTITUTE($G4,"gbgr","")))/4+(LEN($G4)-LEN(SUBSTITUTE($G4,"grwr","")))/4+(LEN($G4)-LEN(SUBSTITUTE($G4,"grgb","")))/4+(LEN($G4)-LEN(SUBSTITUTE($G4,"rwbw","")))/4+(LEN($G4)-LEN(SUBSTITUTE($G4,"rwrg","")))/4+(LEN($G4)-LEN(SUBSTITUTE($G4,"rgbg","")))/4+(LEN($G4)-LEN(SUBSTITUTE($G4,"rgrw","")))/4+(LEN($G4)-LEN(SUBSTITUTE($G4,"wrgr","")))/4+(LEN($G4)-LEN(SUBSTITUTE($G4,"wrwb","")))/4+(LEN($G4)-LEN(SUBSTITUTE($G4,"wbgb","")))/4+(LEN($G4)-LEN(SUBSTITUTE($G4,"wbwr","")))/4+(LEN($G4)-LEN(SUBSTITUTE($G4,"brgr","")))/4+(LEN($G4)-LEN(SUBSTITUTE($G4,"brbw","")))/4+(LEN($G4)-LEN(SUBSTITUTE($G4,"bwgw","")))/4+(LEN($G4)-LEN(SUBSTITUTE($G4,"bwbr","")))/4+(LEN($G4)-LEN(SUBSTITUTE($G4,"gwbw","")))/4+(LEN($G4)-LEN(SUBSTITUTE($G4,"gwgr","")))/4+(LEN($G4)-LEN(SUBSTITUTE($G4,"grbr","")))/4+(LEN($G4)-LEN(SUBSTITUTE($G4,"grgw","")))/4+(LEN($G4)-LEN(SUBSTITUTE($G4,"rbwb","")))/4+(LEN($G4)-LEN(SUBSTITUTE($G4,"rbrg","")))/4+(LEN($G4)-LEN(SUBSTITUTE($G4,"rgwg","")))/4+(LEN($G4)-LEN(SUBSTITUTE($G4,"rgrb","")))/4+(LEN($G4)-LEN(SUBSTITUTE($G4,"wgrg","")))/4+(LEN($G4)-LEN(SUBSTITUTE($G4,"wgwb","")))/4+(LEN($G4)-LEN(SUBSTITUTE($G4,"wbrb","")))/4+(LEN($G4)-LEN(SUBSTITUTE($G4,"wbwg","")))/4+(LEN($G4)-LEN(SUBSTITUTE($G4,"bgwg","")))/4+(LEN($G4)-LEN(SUBSTITUTE($G4,"bgbr","")))/4+(LEN($G4)-LEN(SUBSTITUTE($G4,"brwr","")))/4+(LEN($G4)-LEN(SUBSTITUTE($G4,"brbg","")))/4+(LEN($G4)-LEN(SUBSTITUTE($G4,"gbrb","")))/4+(LEN($G4)-LEN(SUBSTITUTE($G4,"gbgw","")))/4+(LEN($G4)-LEN(SUBSTITUTE($G4,"gwrw","")))/4+(LEN($G4)-LEN(SUBSTITUTE($G4,"gwgb","")))/4+(LEN($G4)-LEN(SUBSTITUTE($G4,"rbgb","")))/4+(LEN($G4)-LEN(SUBSTITUTE($G4,"rbrw","")))/4+(LEN($G4)-LEN(SUBSTITUTE($G4,"rwgw","")))/4+(LEN($G4)-LEN(SUBSTITUTE($G4,"rwrb","")))/4+(LEN($G4)-LEN(SUBSTITUTE($G4,"wrbr","")))/4+(LEN($G4)-LEN(SUBSTITUTE($G4,"wrwg","")))/4+(LEN($G4)-LEN(SUBSTITUTE($G4,"wgbg","")))/4+(LEN($G4)-LEN(SUBSTITUTE($G4,"wgwr","")))/4)*100/AO4,"")</f>
        <v/>
      </c>
      <c r="AT4" s="61" t="str">
        <f t="shared" ref="AT4:AT38" si="19">IF(ISTEXT(G4),100-SUM(AQ4,AR4,AS4),"")</f>
        <v/>
      </c>
      <c r="AU4" s="17" t="str">
        <f t="shared" ref="AU4:AU38" si="20">IF(ISTEXT(G4),D4,"")</f>
        <v/>
      </c>
      <c r="AV4" s="64" t="str">
        <f t="shared" ref="AV4:AV38" si="21">IF(ISTEXT(G4),((LEN(G4)-LEN(SUBSTITUTE(G4,"rbgw","")))/4+(LEN(G4)-LEN(SUBSTITUTE(G4,"rbwg","")))/4+(LEN(G4)-LEN(SUBSTITUTE(G4,"rgbw","")))/4+(LEN(G4)-LEN(SUBSTITUTE(G4,"rgwb","")))/4+(LEN(G4)-LEN(SUBSTITUTE(G4,"rwbg","")))/4+(LEN(G4)-LEN(SUBSTITUTE(G4,"rwgb","")))/4+(LEN(G4)-LEN(SUBSTITUTE(G4,"bgwr","")))/4+(LEN(G4)-LEN(SUBSTITUTE(G4,"bgrw","")))/4+(LEN(G4)-LEN(SUBSTITUTE(G4,"bwgr","")))/4+(LEN(G4)-LEN(SUBSTITUTE(G4,"bwrg","")))/4+(LEN(G4)-LEN(SUBSTITUTE(G4,"brgw","")))/4+(LEN(G4)-LEN(SUBSTITUTE(G4,"brwg","")))/4+(LEN(G4)-LEN(SUBSTITUTE(G4,"gwrb","")))/4+(LEN(G4)-LEN(SUBSTITUTE(G4,"gwbr","")))/4+(LEN(G4)-LEN(SUBSTITUTE(G4,"grwb","")))/4+(LEN(G4)-LEN(SUBSTITUTE(G4,"grbw","")))/4+(LEN(G4)-LEN(SUBSTITUTE(G4,"gbwr","")))/4+(LEN(G4)-LEN(SUBSTITUTE(G4,"gbrw","")))/4+(LEN(G4)-LEN(SUBSTITUTE(G4,"wrbg","")))/4+(LEN(G4)-LEN(SUBSTITUTE(G4,"wrgb","")))/4+(LEN(G4)-LEN(SUBSTITUTE(G4,"wbrg","")))/4+(LEN(G4)-LEN(SUBSTITUTE(G4,"wbgr","")))/4+(LEN(G4)-LEN(SUBSTITUTE(G4,"wgrb","")))/4+(LEN(G4)-LEN(SUBSTITUTE(G4,"wgbr","")))/4),"")</f>
        <v/>
      </c>
      <c r="AW4" s="76"/>
      <c r="AX4" s="11" t="str">
        <f t="shared" ref="AX4:AX38" si="22">IF(ISTEXT($G4),((LEN($G4)-LEN(SUBSTITUTE($G4,"rbgw","")))/4+(LEN($G4)-LEN(SUBSTITUTE($G4,"rwgb","")))/4+(LEN($G4)-LEN(SUBSTITUTE($G4,"brwg","")))/4+(LEN($G4)-LEN(SUBSTITUTE($G4,"bgwr","")))/4+(LEN($G4)-LEN(SUBSTITUTE($G4,"gbrw","")))/4+(LEN($G4)-LEN(SUBSTITUTE($G4,"gwrb","")))/4+(LEN($G4)-LEN(SUBSTITUTE($G4,"wrbg","")))/4+(LEN($G4)-LEN(SUBSTITUTE($G4,"wgbr","")))/4)*100/$AV4,"")</f>
        <v/>
      </c>
      <c r="AY4" s="11" t="str">
        <f t="shared" ref="AY4:AY38" si="23">IF(ISTEXT($G4),((LEN($G4)-LEN(SUBSTITUTE($G4,"rgbw","")))/4+(LEN($G4)-LEN(SUBSTITUTE($G4,"rwbg","")))/4+(LEN($G4)-LEN(SUBSTITUTE($G4,"bwrg","")))/4+(LEN($G4)-LEN(SUBSTITUTE($G4,"bgrw","")))/4+(LEN($G4)-LEN(SUBSTITUTE($G4,"grwb","")))/4+(LEN($G4)-LEN(SUBSTITUTE($G4,"gbwr","")))/4+(LEN($G4)-LEN(SUBSTITUTE($G4,"wrgb","")))/4+(LEN($G4)-LEN(SUBSTITUTE($G4,"wbgr","")))/4)*100/$AV4,"")</f>
        <v/>
      </c>
      <c r="AZ4" s="68" t="str">
        <f t="shared" ref="AZ4:AZ38" si="24">IF(ISTEXT($G4),((LEN($G4)-LEN(SUBSTITUTE($G4,"rbwg","")))/4+(LEN($G4)-LEN(SUBSTITUTE($G4,"rgwb","")))/4+(LEN($G4)-LEN(SUBSTITUTE($G4,"bwgr","")))/4+(LEN($G4)-LEN(SUBSTITUTE($G4,"brgw","")))/4+(LEN($G4)-LEN(SUBSTITUTE($G4,"grbw","")))/4+(LEN($G4)-LEN(SUBSTITUTE($G4,"gwbr","")))/4+(LEN($G4)-LEN(SUBSTITUTE($G4,"wgrb","")))/4+(LEN($G4)-LEN(SUBSTITUTE($G4,"wbrg","")))/4)*100/$AV4,"")</f>
        <v/>
      </c>
      <c r="BA4" s="4"/>
    </row>
    <row r="5" spans="1:53" ht="12.9" customHeight="1" x14ac:dyDescent="0.35">
      <c r="A5" s="15"/>
      <c r="B5" s="15"/>
      <c r="C5" s="16"/>
      <c r="D5" s="17"/>
      <c r="E5" s="18"/>
      <c r="F5" s="19"/>
      <c r="G5" s="22"/>
      <c r="H5" s="20" t="str">
        <f t="shared" si="1"/>
        <v/>
      </c>
      <c r="I5" s="11" t="str">
        <f t="shared" si="2"/>
        <v/>
      </c>
      <c r="J5" s="28" t="str">
        <f t="shared" si="0"/>
        <v/>
      </c>
      <c r="K5" s="87"/>
      <c r="L5" s="3" t="str">
        <f t="shared" si="3"/>
        <v/>
      </c>
      <c r="M5" s="3" t="str">
        <f t="shared" si="4"/>
        <v/>
      </c>
      <c r="N5" s="3" t="str">
        <f t="shared" si="5"/>
        <v/>
      </c>
      <c r="O5" s="6" t="str">
        <f t="shared" si="6"/>
        <v/>
      </c>
      <c r="P5" s="29"/>
      <c r="Q5" s="90"/>
      <c r="R5" s="3" t="str">
        <f t="shared" si="7"/>
        <v/>
      </c>
      <c r="S5" s="3" t="str">
        <f t="shared" si="8"/>
        <v/>
      </c>
      <c r="T5" s="3" t="str">
        <f t="shared" si="9"/>
        <v/>
      </c>
      <c r="U5" s="3" t="str">
        <f t="shared" si="10"/>
        <v/>
      </c>
      <c r="V5" s="3" t="str">
        <f t="shared" si="11"/>
        <v/>
      </c>
      <c r="W5" s="25" t="str">
        <f t="shared" si="12"/>
        <v/>
      </c>
      <c r="X5" s="30"/>
      <c r="Y5" s="28" t="str">
        <f t="shared" si="13"/>
        <v/>
      </c>
      <c r="Z5" s="79"/>
      <c r="AA5" s="3" t="str">
        <f>IF(ISTEXT($G5),((LEN($G5)-LEN(SUBSTITUTE($G5,"rb","")))/2)*100/($H5),"")</f>
        <v/>
      </c>
      <c r="AB5" s="3" t="str">
        <f>IF(ISTEXT($G5),((LEN($G5)-LEN(SUBSTITUTE($G5,"rg","")))/2)*100/($H5),"")</f>
        <v/>
      </c>
      <c r="AC5" s="3" t="str">
        <f>IF(ISTEXT($G5),((LEN($G5)-LEN(SUBSTITUTE($G5,"rw","")))/2)*100/($H5),"")</f>
        <v/>
      </c>
      <c r="AD5" s="3" t="str">
        <f>IF(ISTEXT($G5),((LEN($G5)-LEN(SUBSTITUTE($G5,"br","")))/2)*100/($H5),"")</f>
        <v/>
      </c>
      <c r="AE5" s="3" t="str">
        <f>IF(ISTEXT($G5),((LEN($G5)-LEN(SUBSTITUTE($G5,"bg","")))/2)*100/($H5),"")</f>
        <v/>
      </c>
      <c r="AF5" s="3" t="str">
        <f>IF(ISTEXT($G5),((LEN($G5)-LEN(SUBSTITUTE($G5,"bw","")))/2)*100/($H5),"")</f>
        <v/>
      </c>
      <c r="AG5" s="3" t="str">
        <f>IF(ISTEXT($G5),((LEN($G5)-LEN(SUBSTITUTE($G5,"gr","")))/2)*100/($H5),"")</f>
        <v/>
      </c>
      <c r="AH5" s="3" t="str">
        <f>IF(ISTEXT($G5),((LEN($G5)-LEN(SUBSTITUTE($G5,"gb","")))/2)*100/($H5),"")</f>
        <v/>
      </c>
      <c r="AI5" s="3" t="str">
        <f>IF(ISTEXT($G5),((LEN($G5)-LEN(SUBSTITUTE($G5,"gw","")))/2)*100/($H5),"")</f>
        <v/>
      </c>
      <c r="AJ5" s="3" t="str">
        <f>IF(ISTEXT($G5),((LEN($G5)-LEN(SUBSTITUTE($G5,"wr","")))/2)*100/($H5),"")</f>
        <v/>
      </c>
      <c r="AK5" s="3" t="str">
        <f>IF(ISTEXT($G5),((LEN($G5)-LEN(SUBSTITUTE($G5,"wb","")))/2)*100/($H5),"")</f>
        <v/>
      </c>
      <c r="AL5" s="12" t="str">
        <f>IF(ISTEXT($G5),((LEN($G5)-LEN(SUBSTITUTE($G5,"wg","")))/2)*100/($H5),"")</f>
        <v/>
      </c>
      <c r="AM5" s="4"/>
      <c r="AN5" s="17" t="str">
        <f t="shared" si="14"/>
        <v/>
      </c>
      <c r="AO5" s="55" t="str">
        <f t="shared" si="15"/>
        <v/>
      </c>
      <c r="AP5" s="73"/>
      <c r="AQ5" s="11" t="str">
        <f t="shared" si="16"/>
        <v/>
      </c>
      <c r="AR5" s="11" t="str">
        <f t="shared" si="17"/>
        <v/>
      </c>
      <c r="AS5" s="52" t="str">
        <f t="shared" si="18"/>
        <v/>
      </c>
      <c r="AT5" s="61" t="str">
        <f t="shared" si="19"/>
        <v/>
      </c>
      <c r="AU5" s="17" t="str">
        <f t="shared" si="20"/>
        <v/>
      </c>
      <c r="AV5" s="64" t="str">
        <f t="shared" si="21"/>
        <v/>
      </c>
      <c r="AW5" s="76"/>
      <c r="AX5" s="11" t="str">
        <f t="shared" si="22"/>
        <v/>
      </c>
      <c r="AY5" s="11" t="str">
        <f t="shared" si="23"/>
        <v/>
      </c>
      <c r="AZ5" s="68" t="str">
        <f t="shared" si="24"/>
        <v/>
      </c>
      <c r="BA5" s="4"/>
    </row>
    <row r="6" spans="1:53" ht="12.9" customHeight="1" x14ac:dyDescent="0.35">
      <c r="A6" s="15"/>
      <c r="B6" s="15"/>
      <c r="C6" s="16"/>
      <c r="D6" s="17"/>
      <c r="E6" s="18"/>
      <c r="F6" s="19"/>
      <c r="G6" s="22"/>
      <c r="H6" s="20" t="str">
        <f t="shared" si="1"/>
        <v/>
      </c>
      <c r="I6" s="11" t="str">
        <f>IF(ISTEXT(G6),((LEN(G6)-LEN(SUBSTITUTE(G6,"rbgw","")))/4+(LEN(G6)-LEN(SUBSTITUTE(G6,"rbwg","")))/4+(LEN(G6)-LEN(SUBSTITUTE(G6,"rgbw","")))/4+(LEN(G6)-LEN(SUBSTITUTE(G6,"rgwb","")))/4+(LEN(G6)-LEN(SUBSTITUTE(G6,"rwbg","")))/4+(LEN(G6)-LEN(SUBSTITUTE(G6,"rwgb","")))/4+(LEN(G6)-LEN(SUBSTITUTE(G6,"bgwr","")))/4+(LEN(G6)-LEN(SUBSTITUTE(G6,"bgrw","")))/4+(LEN(G6)-LEN(SUBSTITUTE(G6,"bwgr","")))/4+(LEN(G6)-LEN(SUBSTITUTE(G6,"bwrg","")))/4+(LEN(G6)-LEN(SUBSTITUTE(G6,"brgw","")))/4+(LEN(G6)-LEN(SUBSTITUTE(G6,"brwg","")))/4+(LEN(G6)-LEN(SUBSTITUTE(G6,"gwrb","")))/4+(LEN(G6)-LEN(SUBSTITUTE(G6,"gwbr","")))/4+(LEN(G6)-LEN(SUBSTITUTE(G6,"grwb","")))/4+(LEN(G6)-LEN(SUBSTITUTE(G6,"grbw","")))/4+(LEN(G6)-LEN(SUBSTITUTE(G6,"gbwr","")))/4+(LEN(G6)-LEN(SUBSTITUTE(G6,"gbrw","")))/4+(LEN(G6)-LEN(SUBSTITUTE(G6,"wrbg","")))/4+(LEN(G6)-LEN(SUBSTITUTE(G6,"wrgb","")))/4+(LEN(G6)-LEN(SUBSTITUTE(G6,"wbrg","")))/4+(LEN(G6)-LEN(SUBSTITUTE(G6,"wbgr","")))/4+(LEN(G6)-LEN(SUBSTITUTE(G6,"wgrb","")))/4+(LEN(G6)-LEN(SUBSTITUTE(G6,"wgbr","")))/4)*100/(H6-2),"")</f>
        <v/>
      </c>
      <c r="J6" s="28" t="str">
        <f t="shared" si="0"/>
        <v/>
      </c>
      <c r="K6" s="87"/>
      <c r="L6" s="3" t="str">
        <f t="shared" si="3"/>
        <v/>
      </c>
      <c r="M6" s="3" t="str">
        <f t="shared" si="4"/>
        <v/>
      </c>
      <c r="N6" s="3" t="str">
        <f t="shared" si="5"/>
        <v/>
      </c>
      <c r="O6" s="6" t="str">
        <f t="shared" si="6"/>
        <v/>
      </c>
      <c r="P6" s="29"/>
      <c r="Q6" s="90"/>
      <c r="R6" s="3" t="str">
        <f t="shared" si="7"/>
        <v/>
      </c>
      <c r="S6" s="3" t="str">
        <f t="shared" si="8"/>
        <v/>
      </c>
      <c r="T6" s="3" t="str">
        <f t="shared" si="9"/>
        <v/>
      </c>
      <c r="U6" s="3" t="str">
        <f t="shared" si="10"/>
        <v/>
      </c>
      <c r="V6" s="3" t="str">
        <f t="shared" si="11"/>
        <v/>
      </c>
      <c r="W6" s="25" t="str">
        <f t="shared" si="12"/>
        <v/>
      </c>
      <c r="X6" s="30"/>
      <c r="Y6" s="28" t="str">
        <f t="shared" si="13"/>
        <v/>
      </c>
      <c r="Z6" s="79"/>
      <c r="AA6" s="3" t="str">
        <f t="shared" ref="AA6:AA13" si="25">IF(ISTEXT($G6),((LEN($G6)-LEN(SUBSTITUTE($G6,"rb","")))/2)*100/($H6),"")</f>
        <v/>
      </c>
      <c r="AB6" s="3" t="str">
        <f t="shared" ref="AB6:AB13" si="26">IF(ISTEXT($G6),((LEN($G6)-LEN(SUBSTITUTE($G6,"rg","")))/2)*100/($H6),"")</f>
        <v/>
      </c>
      <c r="AC6" s="3" t="str">
        <f t="shared" ref="AC6:AC13" si="27">IF(ISTEXT($G6),((LEN($G6)-LEN(SUBSTITUTE($G6,"rw","")))/2)*100/($H6),"")</f>
        <v/>
      </c>
      <c r="AD6" s="3" t="str">
        <f t="shared" ref="AD6:AD13" si="28">IF(ISTEXT($G6),((LEN($G6)-LEN(SUBSTITUTE($G6,"br","")))/2)*100/($H6),"")</f>
        <v/>
      </c>
      <c r="AE6" s="3" t="str">
        <f t="shared" ref="AE6:AE13" si="29">IF(ISTEXT($G6),((LEN($G6)-LEN(SUBSTITUTE($G6,"bg","")))/2)*100/($H6),"")</f>
        <v/>
      </c>
      <c r="AF6" s="3" t="str">
        <f t="shared" ref="AF6:AF13" si="30">IF(ISTEXT($G6),((LEN($G6)-LEN(SUBSTITUTE($G6,"bw","")))/2)*100/($H6),"")</f>
        <v/>
      </c>
      <c r="AG6" s="3" t="str">
        <f t="shared" ref="AG6:AG13" si="31">IF(ISTEXT($G6),((LEN($G6)-LEN(SUBSTITUTE($G6,"gr","")))/2)*100/($H6),"")</f>
        <v/>
      </c>
      <c r="AH6" s="3" t="str">
        <f t="shared" ref="AH6:AH13" si="32">IF(ISTEXT($G6),((LEN($G6)-LEN(SUBSTITUTE($G6,"gb","")))/2)*100/($H6),"")</f>
        <v/>
      </c>
      <c r="AI6" s="3" t="str">
        <f t="shared" ref="AI6:AI13" si="33">IF(ISTEXT($G6),((LEN($G6)-LEN(SUBSTITUTE($G6,"gw","")))/2)*100/($H6),"")</f>
        <v/>
      </c>
      <c r="AJ6" s="3" t="str">
        <f t="shared" ref="AJ6:AJ13" si="34">IF(ISTEXT($G6),((LEN($G6)-LEN(SUBSTITUTE($G6,"wr","")))/2)*100/($H6),"")</f>
        <v/>
      </c>
      <c r="AK6" s="3" t="str">
        <f t="shared" ref="AK6:AK13" si="35">IF(ISTEXT($G6),((LEN($G6)-LEN(SUBSTITUTE($G6,"wb","")))/2)*100/($H6),"")</f>
        <v/>
      </c>
      <c r="AL6" s="12" t="str">
        <f t="shared" ref="AL6:AL13" si="36">IF(ISTEXT($G6),((LEN($G6)-LEN(SUBSTITUTE($G6,"wg","")))/2)*100/($H6),"")</f>
        <v/>
      </c>
      <c r="AM6" s="4"/>
      <c r="AN6" s="17" t="str">
        <f t="shared" si="14"/>
        <v/>
      </c>
      <c r="AO6" s="55" t="str">
        <f t="shared" si="15"/>
        <v/>
      </c>
      <c r="AP6" s="73"/>
      <c r="AQ6" s="11" t="str">
        <f t="shared" si="16"/>
        <v/>
      </c>
      <c r="AR6" s="11" t="str">
        <f t="shared" si="17"/>
        <v/>
      </c>
      <c r="AS6" s="52" t="str">
        <f t="shared" si="18"/>
        <v/>
      </c>
      <c r="AT6" s="61" t="str">
        <f t="shared" si="19"/>
        <v/>
      </c>
      <c r="AU6" s="17" t="str">
        <f t="shared" si="20"/>
        <v/>
      </c>
      <c r="AV6" s="64" t="str">
        <f t="shared" si="21"/>
        <v/>
      </c>
      <c r="AW6" s="76"/>
      <c r="AX6" s="11" t="str">
        <f t="shared" si="22"/>
        <v/>
      </c>
      <c r="AY6" s="11" t="str">
        <f t="shared" si="23"/>
        <v/>
      </c>
      <c r="AZ6" s="68" t="str">
        <f t="shared" si="24"/>
        <v/>
      </c>
      <c r="BA6" s="4"/>
    </row>
    <row r="7" spans="1:53" ht="12.9" customHeight="1" x14ac:dyDescent="0.35">
      <c r="A7" s="15"/>
      <c r="B7" s="15"/>
      <c r="C7" s="16"/>
      <c r="D7" s="17"/>
      <c r="E7" s="18"/>
      <c r="F7" s="19"/>
      <c r="G7" s="22"/>
      <c r="H7" s="20" t="str">
        <f t="shared" si="1"/>
        <v/>
      </c>
      <c r="I7" s="11" t="str">
        <f t="shared" si="2"/>
        <v/>
      </c>
      <c r="J7" s="28" t="str">
        <f t="shared" si="0"/>
        <v/>
      </c>
      <c r="K7" s="87"/>
      <c r="L7" s="3" t="str">
        <f t="shared" si="3"/>
        <v/>
      </c>
      <c r="M7" s="3" t="str">
        <f t="shared" si="4"/>
        <v/>
      </c>
      <c r="N7" s="3" t="str">
        <f t="shared" si="5"/>
        <v/>
      </c>
      <c r="O7" s="6" t="str">
        <f t="shared" si="6"/>
        <v/>
      </c>
      <c r="P7" s="29"/>
      <c r="Q7" s="90"/>
      <c r="R7" s="3" t="str">
        <f t="shared" si="7"/>
        <v/>
      </c>
      <c r="S7" s="3" t="str">
        <f t="shared" si="8"/>
        <v/>
      </c>
      <c r="T7" s="3" t="str">
        <f t="shared" si="9"/>
        <v/>
      </c>
      <c r="U7" s="3" t="str">
        <f t="shared" si="10"/>
        <v/>
      </c>
      <c r="V7" s="3" t="str">
        <f t="shared" si="11"/>
        <v/>
      </c>
      <c r="W7" s="25" t="str">
        <f t="shared" si="12"/>
        <v/>
      </c>
      <c r="X7" s="30"/>
      <c r="Y7" s="28" t="str">
        <f t="shared" si="13"/>
        <v/>
      </c>
      <c r="Z7" s="79"/>
      <c r="AA7" s="3" t="str">
        <f t="shared" si="25"/>
        <v/>
      </c>
      <c r="AB7" s="3" t="str">
        <f t="shared" si="26"/>
        <v/>
      </c>
      <c r="AC7" s="3" t="str">
        <f t="shared" si="27"/>
        <v/>
      </c>
      <c r="AD7" s="3" t="str">
        <f t="shared" si="28"/>
        <v/>
      </c>
      <c r="AE7" s="3" t="str">
        <f t="shared" si="29"/>
        <v/>
      </c>
      <c r="AF7" s="3" t="str">
        <f t="shared" si="30"/>
        <v/>
      </c>
      <c r="AG7" s="3" t="str">
        <f t="shared" si="31"/>
        <v/>
      </c>
      <c r="AH7" s="3" t="str">
        <f t="shared" si="32"/>
        <v/>
      </c>
      <c r="AI7" s="3" t="str">
        <f t="shared" si="33"/>
        <v/>
      </c>
      <c r="AJ7" s="3" t="str">
        <f t="shared" si="34"/>
        <v/>
      </c>
      <c r="AK7" s="3" t="str">
        <f t="shared" si="35"/>
        <v/>
      </c>
      <c r="AL7" s="12" t="str">
        <f t="shared" si="36"/>
        <v/>
      </c>
      <c r="AM7" s="4"/>
      <c r="AN7" s="17" t="str">
        <f t="shared" si="14"/>
        <v/>
      </c>
      <c r="AO7" s="55" t="str">
        <f t="shared" si="15"/>
        <v/>
      </c>
      <c r="AP7" s="73"/>
      <c r="AQ7" s="11" t="str">
        <f t="shared" si="16"/>
        <v/>
      </c>
      <c r="AR7" s="11" t="str">
        <f t="shared" si="17"/>
        <v/>
      </c>
      <c r="AS7" s="52" t="str">
        <f t="shared" si="18"/>
        <v/>
      </c>
      <c r="AT7" s="61" t="str">
        <f t="shared" si="19"/>
        <v/>
      </c>
      <c r="AU7" s="17" t="str">
        <f t="shared" si="20"/>
        <v/>
      </c>
      <c r="AV7" s="64" t="str">
        <f t="shared" si="21"/>
        <v/>
      </c>
      <c r="AW7" s="76"/>
      <c r="AX7" s="11" t="str">
        <f t="shared" si="22"/>
        <v/>
      </c>
      <c r="AY7" s="11" t="str">
        <f t="shared" si="23"/>
        <v/>
      </c>
      <c r="AZ7" s="68" t="str">
        <f t="shared" si="24"/>
        <v/>
      </c>
      <c r="BA7" s="4"/>
    </row>
    <row r="8" spans="1:53" ht="12.9" customHeight="1" x14ac:dyDescent="0.35">
      <c r="A8" s="15"/>
      <c r="B8" s="15"/>
      <c r="C8" s="16"/>
      <c r="D8" s="17"/>
      <c r="E8" s="18"/>
      <c r="F8" s="19"/>
      <c r="G8" s="22"/>
      <c r="H8" s="20" t="str">
        <f t="shared" si="1"/>
        <v/>
      </c>
      <c r="I8" s="11" t="str">
        <f t="shared" si="2"/>
        <v/>
      </c>
      <c r="J8" s="28" t="str">
        <f t="shared" si="0"/>
        <v/>
      </c>
      <c r="K8" s="87"/>
      <c r="L8" s="3" t="str">
        <f t="shared" si="3"/>
        <v/>
      </c>
      <c r="M8" s="3" t="str">
        <f t="shared" si="4"/>
        <v/>
      </c>
      <c r="N8" s="3" t="str">
        <f t="shared" si="5"/>
        <v/>
      </c>
      <c r="O8" s="6" t="str">
        <f t="shared" si="6"/>
        <v/>
      </c>
      <c r="P8" s="29"/>
      <c r="Q8" s="90"/>
      <c r="R8" s="3" t="str">
        <f t="shared" si="7"/>
        <v/>
      </c>
      <c r="S8" s="3" t="str">
        <f t="shared" si="8"/>
        <v/>
      </c>
      <c r="T8" s="3" t="str">
        <f t="shared" si="9"/>
        <v/>
      </c>
      <c r="U8" s="3" t="str">
        <f t="shared" si="10"/>
        <v/>
      </c>
      <c r="V8" s="3" t="str">
        <f t="shared" si="11"/>
        <v/>
      </c>
      <c r="W8" s="25" t="str">
        <f t="shared" si="12"/>
        <v/>
      </c>
      <c r="X8" s="30"/>
      <c r="Y8" s="28" t="str">
        <f t="shared" si="13"/>
        <v/>
      </c>
      <c r="Z8" s="79"/>
      <c r="AA8" s="3" t="str">
        <f t="shared" si="25"/>
        <v/>
      </c>
      <c r="AB8" s="3" t="str">
        <f t="shared" si="26"/>
        <v/>
      </c>
      <c r="AC8" s="3" t="str">
        <f t="shared" si="27"/>
        <v/>
      </c>
      <c r="AD8" s="3" t="str">
        <f t="shared" si="28"/>
        <v/>
      </c>
      <c r="AE8" s="3" t="str">
        <f t="shared" si="29"/>
        <v/>
      </c>
      <c r="AF8" s="3" t="str">
        <f t="shared" si="30"/>
        <v/>
      </c>
      <c r="AG8" s="3" t="str">
        <f t="shared" si="31"/>
        <v/>
      </c>
      <c r="AH8" s="3" t="str">
        <f t="shared" si="32"/>
        <v/>
      </c>
      <c r="AI8" s="3" t="str">
        <f t="shared" si="33"/>
        <v/>
      </c>
      <c r="AJ8" s="3" t="str">
        <f t="shared" si="34"/>
        <v/>
      </c>
      <c r="AK8" s="3" t="str">
        <f t="shared" si="35"/>
        <v/>
      </c>
      <c r="AL8" s="12" t="str">
        <f t="shared" si="36"/>
        <v/>
      </c>
      <c r="AM8" s="4"/>
      <c r="AN8" s="17" t="str">
        <f t="shared" si="14"/>
        <v/>
      </c>
      <c r="AO8" s="55" t="str">
        <f t="shared" si="15"/>
        <v/>
      </c>
      <c r="AP8" s="73"/>
      <c r="AQ8" s="11" t="str">
        <f t="shared" si="16"/>
        <v/>
      </c>
      <c r="AR8" s="11" t="str">
        <f t="shared" si="17"/>
        <v/>
      </c>
      <c r="AS8" s="52" t="str">
        <f t="shared" si="18"/>
        <v/>
      </c>
      <c r="AT8" s="61" t="str">
        <f t="shared" si="19"/>
        <v/>
      </c>
      <c r="AU8" s="17" t="str">
        <f t="shared" si="20"/>
        <v/>
      </c>
      <c r="AV8" s="64" t="str">
        <f t="shared" si="21"/>
        <v/>
      </c>
      <c r="AW8" s="76"/>
      <c r="AX8" s="11" t="str">
        <f t="shared" si="22"/>
        <v/>
      </c>
      <c r="AY8" s="11" t="str">
        <f t="shared" si="23"/>
        <v/>
      </c>
      <c r="AZ8" s="68" t="str">
        <f t="shared" si="24"/>
        <v/>
      </c>
      <c r="BA8" s="4"/>
    </row>
    <row r="9" spans="1:53" ht="12.9" customHeight="1" x14ac:dyDescent="0.35">
      <c r="A9" s="15"/>
      <c r="B9" s="15"/>
      <c r="C9" s="16"/>
      <c r="D9" s="17"/>
      <c r="E9" s="18"/>
      <c r="F9" s="19"/>
      <c r="G9" s="22"/>
      <c r="H9" s="20" t="str">
        <f t="shared" si="1"/>
        <v/>
      </c>
      <c r="I9" s="11" t="str">
        <f>IF(ISTEXT(G9),((LEN(G9)-LEN(SUBSTITUTE(G9,"rbgw","")))/4+(LEN(G9)-LEN(SUBSTITUTE(G9,"rbwg","")))/4+(LEN(G9)-LEN(SUBSTITUTE(G9,"rgbw","")))/4+(LEN(G9)-LEN(SUBSTITUTE(G9,"rgwb","")))/4+(LEN(G9)-LEN(SUBSTITUTE(G9,"rwbg","")))/4+(LEN(G9)-LEN(SUBSTITUTE(G9,"rwgb","")))/4+(LEN(G9)-LEN(SUBSTITUTE(G9,"bgwr","")))/4+(LEN(G9)-LEN(SUBSTITUTE(G9,"bgrw","")))/4+(LEN(G9)-LEN(SUBSTITUTE(G9,"bwgr","")))/4+(LEN(G9)-LEN(SUBSTITUTE(G9,"bwrg","")))/4+(LEN(G9)-LEN(SUBSTITUTE(G9,"brgw","")))/4+(LEN(G9)-LEN(SUBSTITUTE(G9,"brwg","")))/4+(LEN(G9)-LEN(SUBSTITUTE(G9,"gwrb","")))/4+(LEN(G9)-LEN(SUBSTITUTE(G9,"gwbr","")))/4+(LEN(G9)-LEN(SUBSTITUTE(G9,"grwb","")))/4+(LEN(G9)-LEN(SUBSTITUTE(G9,"grbw","")))/4+(LEN(G9)-LEN(SUBSTITUTE(G9,"gbwr","")))/4+(LEN(G9)-LEN(SUBSTITUTE(G9,"gbrw","")))/4+(LEN(G9)-LEN(SUBSTITUTE(G9,"wrbg","")))/4+(LEN(G9)-LEN(SUBSTITUTE(G9,"wrgb","")))/4+(LEN(G9)-LEN(SUBSTITUTE(G9,"wbrg","")))/4+(LEN(G9)-LEN(SUBSTITUTE(G9,"wbgr","")))/4+(LEN(G9)-LEN(SUBSTITUTE(G9,"wgrb","")))/4+(LEN(G9)-LEN(SUBSTITUTE(G9,"wgbr","")))/4)*100/(H9-2),"")</f>
        <v/>
      </c>
      <c r="J9" s="28" t="str">
        <f t="shared" si="0"/>
        <v/>
      </c>
      <c r="K9" s="87"/>
      <c r="L9" s="3" t="str">
        <f t="shared" si="3"/>
        <v/>
      </c>
      <c r="M9" s="3" t="str">
        <f t="shared" si="4"/>
        <v/>
      </c>
      <c r="N9" s="3" t="str">
        <f t="shared" si="5"/>
        <v/>
      </c>
      <c r="O9" s="6" t="str">
        <f t="shared" si="6"/>
        <v/>
      </c>
      <c r="P9" s="29"/>
      <c r="Q9" s="90"/>
      <c r="R9" s="3" t="str">
        <f t="shared" si="7"/>
        <v/>
      </c>
      <c r="S9" s="3" t="str">
        <f t="shared" si="8"/>
        <v/>
      </c>
      <c r="T9" s="3" t="str">
        <f t="shared" si="9"/>
        <v/>
      </c>
      <c r="U9" s="3" t="str">
        <f t="shared" si="10"/>
        <v/>
      </c>
      <c r="V9" s="3" t="str">
        <f t="shared" si="11"/>
        <v/>
      </c>
      <c r="W9" s="25" t="str">
        <f t="shared" si="12"/>
        <v/>
      </c>
      <c r="X9" s="30"/>
      <c r="Y9" s="28" t="str">
        <f t="shared" si="13"/>
        <v/>
      </c>
      <c r="Z9" s="79"/>
      <c r="AA9" s="3" t="str">
        <f t="shared" si="25"/>
        <v/>
      </c>
      <c r="AB9" s="3" t="str">
        <f t="shared" si="26"/>
        <v/>
      </c>
      <c r="AC9" s="3" t="str">
        <f t="shared" si="27"/>
        <v/>
      </c>
      <c r="AD9" s="3" t="str">
        <f t="shared" si="28"/>
        <v/>
      </c>
      <c r="AE9" s="3" t="str">
        <f t="shared" si="29"/>
        <v/>
      </c>
      <c r="AF9" s="3" t="str">
        <f t="shared" si="30"/>
        <v/>
      </c>
      <c r="AG9" s="3" t="str">
        <f t="shared" si="31"/>
        <v/>
      </c>
      <c r="AH9" s="3" t="str">
        <f t="shared" si="32"/>
        <v/>
      </c>
      <c r="AI9" s="3" t="str">
        <f t="shared" si="33"/>
        <v/>
      </c>
      <c r="AJ9" s="3" t="str">
        <f t="shared" si="34"/>
        <v/>
      </c>
      <c r="AK9" s="3" t="str">
        <f t="shared" si="35"/>
        <v/>
      </c>
      <c r="AL9" s="12" t="str">
        <f t="shared" si="36"/>
        <v/>
      </c>
      <c r="AM9" s="4"/>
      <c r="AN9" s="17" t="str">
        <f t="shared" si="14"/>
        <v/>
      </c>
      <c r="AO9" s="55" t="str">
        <f t="shared" si="15"/>
        <v/>
      </c>
      <c r="AP9" s="73"/>
      <c r="AQ9" s="11" t="str">
        <f t="shared" si="16"/>
        <v/>
      </c>
      <c r="AR9" s="11" t="str">
        <f t="shared" si="17"/>
        <v/>
      </c>
      <c r="AS9" s="52" t="str">
        <f t="shared" si="18"/>
        <v/>
      </c>
      <c r="AT9" s="61" t="str">
        <f t="shared" si="19"/>
        <v/>
      </c>
      <c r="AU9" s="17" t="str">
        <f t="shared" si="20"/>
        <v/>
      </c>
      <c r="AV9" s="64" t="str">
        <f t="shared" si="21"/>
        <v/>
      </c>
      <c r="AW9" s="76"/>
      <c r="AX9" s="11" t="str">
        <f t="shared" si="22"/>
        <v/>
      </c>
      <c r="AY9" s="11" t="str">
        <f t="shared" si="23"/>
        <v/>
      </c>
      <c r="AZ9" s="68" t="str">
        <f t="shared" si="24"/>
        <v/>
      </c>
      <c r="BA9" s="4"/>
    </row>
    <row r="10" spans="1:53" ht="12.9" customHeight="1" x14ac:dyDescent="0.35">
      <c r="A10" s="15"/>
      <c r="B10" s="15"/>
      <c r="C10" s="16"/>
      <c r="D10" s="17"/>
      <c r="E10" s="18"/>
      <c r="F10" s="19"/>
      <c r="G10" s="22"/>
      <c r="H10" s="20" t="str">
        <f t="shared" si="1"/>
        <v/>
      </c>
      <c r="I10" s="11" t="str">
        <f t="shared" si="2"/>
        <v/>
      </c>
      <c r="J10" s="28" t="str">
        <f t="shared" si="0"/>
        <v/>
      </c>
      <c r="K10" s="87"/>
      <c r="L10" s="3" t="str">
        <f t="shared" si="3"/>
        <v/>
      </c>
      <c r="M10" s="3" t="str">
        <f t="shared" si="4"/>
        <v/>
      </c>
      <c r="N10" s="3" t="str">
        <f t="shared" si="5"/>
        <v/>
      </c>
      <c r="O10" s="6" t="str">
        <f t="shared" si="6"/>
        <v/>
      </c>
      <c r="P10" s="29"/>
      <c r="Q10" s="90"/>
      <c r="R10" s="3" t="str">
        <f t="shared" si="7"/>
        <v/>
      </c>
      <c r="S10" s="3" t="str">
        <f t="shared" si="8"/>
        <v/>
      </c>
      <c r="T10" s="3" t="str">
        <f t="shared" si="9"/>
        <v/>
      </c>
      <c r="U10" s="3" t="str">
        <f t="shared" si="10"/>
        <v/>
      </c>
      <c r="V10" s="3" t="str">
        <f t="shared" si="11"/>
        <v/>
      </c>
      <c r="W10" s="25" t="str">
        <f t="shared" si="12"/>
        <v/>
      </c>
      <c r="X10" s="30"/>
      <c r="Y10" s="28" t="str">
        <f t="shared" si="13"/>
        <v/>
      </c>
      <c r="Z10" s="79"/>
      <c r="AA10" s="3" t="str">
        <f t="shared" si="25"/>
        <v/>
      </c>
      <c r="AB10" s="3" t="str">
        <f t="shared" si="26"/>
        <v/>
      </c>
      <c r="AC10" s="3" t="str">
        <f t="shared" si="27"/>
        <v/>
      </c>
      <c r="AD10" s="3" t="str">
        <f t="shared" si="28"/>
        <v/>
      </c>
      <c r="AE10" s="3" t="str">
        <f t="shared" si="29"/>
        <v/>
      </c>
      <c r="AF10" s="3" t="str">
        <f t="shared" si="30"/>
        <v/>
      </c>
      <c r="AG10" s="3" t="str">
        <f t="shared" si="31"/>
        <v/>
      </c>
      <c r="AH10" s="3" t="str">
        <f t="shared" si="32"/>
        <v/>
      </c>
      <c r="AI10" s="3" t="str">
        <f t="shared" si="33"/>
        <v/>
      </c>
      <c r="AJ10" s="3" t="str">
        <f t="shared" si="34"/>
        <v/>
      </c>
      <c r="AK10" s="3" t="str">
        <f t="shared" si="35"/>
        <v/>
      </c>
      <c r="AL10" s="12" t="str">
        <f t="shared" si="36"/>
        <v/>
      </c>
      <c r="AM10" s="4"/>
      <c r="AN10" s="17" t="str">
        <f t="shared" si="14"/>
        <v/>
      </c>
      <c r="AO10" s="55" t="str">
        <f t="shared" si="15"/>
        <v/>
      </c>
      <c r="AP10" s="73"/>
      <c r="AQ10" s="11" t="str">
        <f t="shared" si="16"/>
        <v/>
      </c>
      <c r="AR10" s="11" t="str">
        <f t="shared" si="17"/>
        <v/>
      </c>
      <c r="AS10" s="52" t="str">
        <f t="shared" si="18"/>
        <v/>
      </c>
      <c r="AT10" s="61" t="str">
        <f t="shared" si="19"/>
        <v/>
      </c>
      <c r="AU10" s="17" t="str">
        <f t="shared" si="20"/>
        <v/>
      </c>
      <c r="AV10" s="64" t="str">
        <f t="shared" si="21"/>
        <v/>
      </c>
      <c r="AW10" s="76"/>
      <c r="AX10" s="11" t="str">
        <f t="shared" si="22"/>
        <v/>
      </c>
      <c r="AY10" s="11" t="str">
        <f t="shared" si="23"/>
        <v/>
      </c>
      <c r="AZ10" s="68" t="str">
        <f t="shared" si="24"/>
        <v/>
      </c>
      <c r="BA10" s="4"/>
    </row>
    <row r="11" spans="1:53" ht="12.9" customHeight="1" x14ac:dyDescent="0.35">
      <c r="A11" s="15"/>
      <c r="B11" s="15"/>
      <c r="C11" s="16"/>
      <c r="D11" s="17"/>
      <c r="E11" s="18"/>
      <c r="F11" s="19"/>
      <c r="G11" s="22"/>
      <c r="H11" s="20" t="str">
        <f t="shared" si="1"/>
        <v/>
      </c>
      <c r="I11" s="11" t="str">
        <f t="shared" si="2"/>
        <v/>
      </c>
      <c r="J11" s="28" t="str">
        <f t="shared" si="0"/>
        <v/>
      </c>
      <c r="K11" s="87"/>
      <c r="L11" s="3" t="str">
        <f t="shared" si="3"/>
        <v/>
      </c>
      <c r="M11" s="3" t="str">
        <f t="shared" si="4"/>
        <v/>
      </c>
      <c r="N11" s="3" t="str">
        <f t="shared" si="5"/>
        <v/>
      </c>
      <c r="O11" s="6" t="str">
        <f t="shared" si="6"/>
        <v/>
      </c>
      <c r="P11" s="29"/>
      <c r="Q11" s="90"/>
      <c r="R11" s="3" t="str">
        <f t="shared" si="7"/>
        <v/>
      </c>
      <c r="S11" s="3" t="str">
        <f t="shared" si="8"/>
        <v/>
      </c>
      <c r="T11" s="3" t="str">
        <f t="shared" si="9"/>
        <v/>
      </c>
      <c r="U11" s="3" t="str">
        <f t="shared" si="10"/>
        <v/>
      </c>
      <c r="V11" s="3" t="str">
        <f t="shared" si="11"/>
        <v/>
      </c>
      <c r="W11" s="25" t="str">
        <f t="shared" si="12"/>
        <v/>
      </c>
      <c r="X11" s="30"/>
      <c r="Y11" s="28" t="str">
        <f t="shared" si="13"/>
        <v/>
      </c>
      <c r="Z11" s="79"/>
      <c r="AA11" s="3" t="str">
        <f t="shared" si="25"/>
        <v/>
      </c>
      <c r="AB11" s="3" t="str">
        <f t="shared" si="26"/>
        <v/>
      </c>
      <c r="AC11" s="3" t="str">
        <f t="shared" si="27"/>
        <v/>
      </c>
      <c r="AD11" s="3" t="str">
        <f t="shared" si="28"/>
        <v/>
      </c>
      <c r="AE11" s="3" t="str">
        <f t="shared" si="29"/>
        <v/>
      </c>
      <c r="AF11" s="3" t="str">
        <f t="shared" si="30"/>
        <v/>
      </c>
      <c r="AG11" s="3" t="str">
        <f t="shared" si="31"/>
        <v/>
      </c>
      <c r="AH11" s="3" t="str">
        <f t="shared" si="32"/>
        <v/>
      </c>
      <c r="AI11" s="3" t="str">
        <f t="shared" si="33"/>
        <v/>
      </c>
      <c r="AJ11" s="3" t="str">
        <f t="shared" si="34"/>
        <v/>
      </c>
      <c r="AK11" s="3" t="str">
        <f t="shared" si="35"/>
        <v/>
      </c>
      <c r="AL11" s="12" t="str">
        <f t="shared" si="36"/>
        <v/>
      </c>
      <c r="AM11" s="4"/>
      <c r="AN11" s="17" t="str">
        <f t="shared" si="14"/>
        <v/>
      </c>
      <c r="AO11" s="55" t="str">
        <f t="shared" si="15"/>
        <v/>
      </c>
      <c r="AP11" s="73"/>
      <c r="AQ11" s="11" t="str">
        <f t="shared" si="16"/>
        <v/>
      </c>
      <c r="AR11" s="11" t="str">
        <f t="shared" si="17"/>
        <v/>
      </c>
      <c r="AS11" s="52" t="str">
        <f t="shared" si="18"/>
        <v/>
      </c>
      <c r="AT11" s="61" t="str">
        <f t="shared" si="19"/>
        <v/>
      </c>
      <c r="AU11" s="17" t="str">
        <f t="shared" si="20"/>
        <v/>
      </c>
      <c r="AV11" s="64" t="str">
        <f t="shared" si="21"/>
        <v/>
      </c>
      <c r="AW11" s="76"/>
      <c r="AX11" s="11" t="str">
        <f t="shared" si="22"/>
        <v/>
      </c>
      <c r="AY11" s="11" t="str">
        <f t="shared" si="23"/>
        <v/>
      </c>
      <c r="AZ11" s="68" t="str">
        <f t="shared" si="24"/>
        <v/>
      </c>
      <c r="BA11" s="4"/>
    </row>
    <row r="12" spans="1:53" ht="12.9" customHeight="1" x14ac:dyDescent="0.35">
      <c r="A12" s="15"/>
      <c r="B12" s="15"/>
      <c r="C12" s="16"/>
      <c r="D12" s="17"/>
      <c r="E12" s="18"/>
      <c r="F12" s="19"/>
      <c r="G12" s="22"/>
      <c r="H12" s="20" t="str">
        <f t="shared" si="1"/>
        <v/>
      </c>
      <c r="I12" s="11" t="str">
        <f>IF(ISTEXT(G12),((LEN(G12)-LEN(SUBSTITUTE(G12,"rbgw","")))/4+(LEN(G12)-LEN(SUBSTITUTE(G12,"rbwg","")))/4+(LEN(G12)-LEN(SUBSTITUTE(G12,"rgbw","")))/4+(LEN(G12)-LEN(SUBSTITUTE(G12,"rgwb","")))/4+(LEN(G12)-LEN(SUBSTITUTE(G12,"rwbg","")))/4+(LEN(G12)-LEN(SUBSTITUTE(G12,"rwgb","")))/4+(LEN(G12)-LEN(SUBSTITUTE(G12,"bgwr","")))/4+(LEN(G12)-LEN(SUBSTITUTE(G12,"bgrw","")))/4+(LEN(G12)-LEN(SUBSTITUTE(G12,"bwgr","")))/4+(LEN(G12)-LEN(SUBSTITUTE(G12,"bwrg","")))/4+(LEN(G12)-LEN(SUBSTITUTE(G12,"brgw","")))/4+(LEN(G12)-LEN(SUBSTITUTE(G12,"brwg","")))/4+(LEN(G12)-LEN(SUBSTITUTE(G12,"gwrb","")))/4+(LEN(G12)-LEN(SUBSTITUTE(G12,"gwbr","")))/4+(LEN(G12)-LEN(SUBSTITUTE(G12,"grwb","")))/4+(LEN(G12)-LEN(SUBSTITUTE(G12,"grbw","")))/4+(LEN(G12)-LEN(SUBSTITUTE(G12,"gbwr","")))/4+(LEN(G12)-LEN(SUBSTITUTE(G12,"gbrw","")))/4+(LEN(G12)-LEN(SUBSTITUTE(G12,"wrbg","")))/4+(LEN(G12)-LEN(SUBSTITUTE(G12,"wrgb","")))/4+(LEN(G12)-LEN(SUBSTITUTE(G12,"wbrg","")))/4+(LEN(G12)-LEN(SUBSTITUTE(G12,"wbgr","")))/4+(LEN(G12)-LEN(SUBSTITUTE(G12,"wgrb","")))/4+(LEN(G12)-LEN(SUBSTITUTE(G12,"wgbr","")))/4)*100/(H12-2),"")</f>
        <v/>
      </c>
      <c r="J12" s="28" t="str">
        <f t="shared" si="0"/>
        <v/>
      </c>
      <c r="K12" s="87"/>
      <c r="L12" s="3" t="str">
        <f t="shared" si="3"/>
        <v/>
      </c>
      <c r="M12" s="3" t="str">
        <f t="shared" si="4"/>
        <v/>
      </c>
      <c r="N12" s="3" t="str">
        <f t="shared" si="5"/>
        <v/>
      </c>
      <c r="O12" s="6" t="str">
        <f t="shared" si="6"/>
        <v/>
      </c>
      <c r="P12" s="29"/>
      <c r="Q12" s="90"/>
      <c r="R12" s="3" t="str">
        <f t="shared" si="7"/>
        <v/>
      </c>
      <c r="S12" s="3" t="str">
        <f t="shared" si="8"/>
        <v/>
      </c>
      <c r="T12" s="3" t="str">
        <f t="shared" si="9"/>
        <v/>
      </c>
      <c r="U12" s="3" t="str">
        <f t="shared" si="10"/>
        <v/>
      </c>
      <c r="V12" s="3" t="str">
        <f t="shared" si="11"/>
        <v/>
      </c>
      <c r="W12" s="25" t="str">
        <f t="shared" si="12"/>
        <v/>
      </c>
      <c r="X12" s="30"/>
      <c r="Y12" s="28" t="str">
        <f t="shared" si="13"/>
        <v/>
      </c>
      <c r="Z12" s="79"/>
      <c r="AA12" s="3" t="str">
        <f t="shared" si="25"/>
        <v/>
      </c>
      <c r="AB12" s="3" t="str">
        <f t="shared" si="26"/>
        <v/>
      </c>
      <c r="AC12" s="3" t="str">
        <f t="shared" si="27"/>
        <v/>
      </c>
      <c r="AD12" s="3" t="str">
        <f t="shared" si="28"/>
        <v/>
      </c>
      <c r="AE12" s="3" t="str">
        <f t="shared" si="29"/>
        <v/>
      </c>
      <c r="AF12" s="3" t="str">
        <f t="shared" si="30"/>
        <v/>
      </c>
      <c r="AG12" s="3" t="str">
        <f t="shared" si="31"/>
        <v/>
      </c>
      <c r="AH12" s="3" t="str">
        <f t="shared" si="32"/>
        <v/>
      </c>
      <c r="AI12" s="3" t="str">
        <f t="shared" si="33"/>
        <v/>
      </c>
      <c r="AJ12" s="3" t="str">
        <f t="shared" si="34"/>
        <v/>
      </c>
      <c r="AK12" s="3" t="str">
        <f t="shared" si="35"/>
        <v/>
      </c>
      <c r="AL12" s="12" t="str">
        <f t="shared" si="36"/>
        <v/>
      </c>
      <c r="AM12" s="4"/>
      <c r="AN12" s="17" t="str">
        <f t="shared" si="14"/>
        <v/>
      </c>
      <c r="AO12" s="55" t="str">
        <f t="shared" si="15"/>
        <v/>
      </c>
      <c r="AP12" s="73"/>
      <c r="AQ12" s="11" t="str">
        <f t="shared" si="16"/>
        <v/>
      </c>
      <c r="AR12" s="11" t="str">
        <f t="shared" si="17"/>
        <v/>
      </c>
      <c r="AS12" s="52" t="str">
        <f t="shared" si="18"/>
        <v/>
      </c>
      <c r="AT12" s="61" t="str">
        <f t="shared" si="19"/>
        <v/>
      </c>
      <c r="AU12" s="17" t="str">
        <f t="shared" si="20"/>
        <v/>
      </c>
      <c r="AV12" s="64" t="str">
        <f t="shared" si="21"/>
        <v/>
      </c>
      <c r="AW12" s="76"/>
      <c r="AX12" s="11" t="str">
        <f t="shared" si="22"/>
        <v/>
      </c>
      <c r="AY12" s="11" t="str">
        <f t="shared" si="23"/>
        <v/>
      </c>
      <c r="AZ12" s="68" t="str">
        <f t="shared" si="24"/>
        <v/>
      </c>
      <c r="BA12" s="4"/>
    </row>
    <row r="13" spans="1:53" ht="12.9" customHeight="1" x14ac:dyDescent="0.35">
      <c r="A13" s="15"/>
      <c r="B13" s="15"/>
      <c r="C13" s="16"/>
      <c r="D13" s="17"/>
      <c r="E13" s="18"/>
      <c r="F13" s="19"/>
      <c r="G13" s="22"/>
      <c r="H13" s="20" t="str">
        <f t="shared" si="1"/>
        <v/>
      </c>
      <c r="I13" s="11" t="str">
        <f t="shared" si="2"/>
        <v/>
      </c>
      <c r="J13" s="28" t="str">
        <f t="shared" si="0"/>
        <v/>
      </c>
      <c r="K13" s="87"/>
      <c r="L13" s="3" t="str">
        <f t="shared" si="3"/>
        <v/>
      </c>
      <c r="M13" s="3" t="str">
        <f t="shared" si="4"/>
        <v/>
      </c>
      <c r="N13" s="3" t="str">
        <f t="shared" si="5"/>
        <v/>
      </c>
      <c r="O13" s="6" t="str">
        <f t="shared" si="6"/>
        <v/>
      </c>
      <c r="P13" s="29"/>
      <c r="Q13" s="90"/>
      <c r="R13" s="3" t="str">
        <f t="shared" si="7"/>
        <v/>
      </c>
      <c r="S13" s="3" t="str">
        <f t="shared" si="8"/>
        <v/>
      </c>
      <c r="T13" s="3" t="str">
        <f t="shared" si="9"/>
        <v/>
      </c>
      <c r="U13" s="3" t="str">
        <f t="shared" si="10"/>
        <v/>
      </c>
      <c r="V13" s="3" t="str">
        <f t="shared" si="11"/>
        <v/>
      </c>
      <c r="W13" s="25" t="str">
        <f t="shared" si="12"/>
        <v/>
      </c>
      <c r="X13" s="30"/>
      <c r="Y13" s="28" t="str">
        <f t="shared" si="13"/>
        <v/>
      </c>
      <c r="Z13" s="79"/>
      <c r="AA13" s="3" t="str">
        <f t="shared" si="25"/>
        <v/>
      </c>
      <c r="AB13" s="3" t="str">
        <f t="shared" si="26"/>
        <v/>
      </c>
      <c r="AC13" s="3" t="str">
        <f t="shared" si="27"/>
        <v/>
      </c>
      <c r="AD13" s="3" t="str">
        <f t="shared" si="28"/>
        <v/>
      </c>
      <c r="AE13" s="3" t="str">
        <f t="shared" si="29"/>
        <v/>
      </c>
      <c r="AF13" s="3" t="str">
        <f t="shared" si="30"/>
        <v/>
      </c>
      <c r="AG13" s="3" t="str">
        <f t="shared" si="31"/>
        <v/>
      </c>
      <c r="AH13" s="3" t="str">
        <f t="shared" si="32"/>
        <v/>
      </c>
      <c r="AI13" s="3" t="str">
        <f t="shared" si="33"/>
        <v/>
      </c>
      <c r="AJ13" s="3" t="str">
        <f t="shared" si="34"/>
        <v/>
      </c>
      <c r="AK13" s="3" t="str">
        <f t="shared" si="35"/>
        <v/>
      </c>
      <c r="AL13" s="12" t="str">
        <f t="shared" si="36"/>
        <v/>
      </c>
      <c r="AM13" s="4"/>
      <c r="AN13" s="17" t="str">
        <f t="shared" si="14"/>
        <v/>
      </c>
      <c r="AO13" s="55" t="str">
        <f t="shared" si="15"/>
        <v/>
      </c>
      <c r="AP13" s="73"/>
      <c r="AQ13" s="11" t="str">
        <f t="shared" si="16"/>
        <v/>
      </c>
      <c r="AR13" s="11" t="str">
        <f t="shared" si="17"/>
        <v/>
      </c>
      <c r="AS13" s="52" t="str">
        <f t="shared" si="18"/>
        <v/>
      </c>
      <c r="AT13" s="61" t="str">
        <f t="shared" si="19"/>
        <v/>
      </c>
      <c r="AU13" s="17" t="str">
        <f t="shared" si="20"/>
        <v/>
      </c>
      <c r="AV13" s="64" t="str">
        <f t="shared" si="21"/>
        <v/>
      </c>
      <c r="AW13" s="76"/>
      <c r="AX13" s="11" t="str">
        <f t="shared" si="22"/>
        <v/>
      </c>
      <c r="AY13" s="11" t="str">
        <f t="shared" si="23"/>
        <v/>
      </c>
      <c r="AZ13" s="68" t="str">
        <f t="shared" si="24"/>
        <v/>
      </c>
      <c r="BA13" s="4"/>
    </row>
    <row r="14" spans="1:53" ht="12.9" customHeight="1" x14ac:dyDescent="0.35">
      <c r="A14" s="15"/>
      <c r="B14" s="15"/>
      <c r="C14" s="16"/>
      <c r="D14" s="17"/>
      <c r="E14" s="18"/>
      <c r="F14" s="19"/>
      <c r="G14" s="22"/>
      <c r="H14" s="20" t="str">
        <f>IF(ISTEXT(G14),LEN(G14)-1,"")</f>
        <v/>
      </c>
      <c r="I14" s="11" t="str">
        <f>IF(ISTEXT(G14),((LEN(G14)-LEN(SUBSTITUTE(G14,"rbgw","")))/4+(LEN(G14)-LEN(SUBSTITUTE(G14,"rbwg","")))/4+(LEN(G14)-LEN(SUBSTITUTE(G14,"rgbw","")))/4+(LEN(G14)-LEN(SUBSTITUTE(G14,"rgwb","")))/4+(LEN(G14)-LEN(SUBSTITUTE(G14,"rwbg","")))/4+(LEN(G14)-LEN(SUBSTITUTE(G14,"rwgb","")))/4+(LEN(G14)-LEN(SUBSTITUTE(G14,"bgwr","")))/4+(LEN(G14)-LEN(SUBSTITUTE(G14,"bgrw","")))/4+(LEN(G14)-LEN(SUBSTITUTE(G14,"bwgr","")))/4+(LEN(G14)-LEN(SUBSTITUTE(G14,"bwrg","")))/4+(LEN(G14)-LEN(SUBSTITUTE(G14,"brgw","")))/4+(LEN(G14)-LEN(SUBSTITUTE(G14,"brwg","")))/4+(LEN(G14)-LEN(SUBSTITUTE(G14,"gwrb","")))/4+(LEN(G14)-LEN(SUBSTITUTE(G14,"gwbr","")))/4+(LEN(G14)-LEN(SUBSTITUTE(G14,"grwb","")))/4+(LEN(G14)-LEN(SUBSTITUTE(G14,"grbw","")))/4+(LEN(G14)-LEN(SUBSTITUTE(G14,"gbwr","")))/4+(LEN(G14)-LEN(SUBSTITUTE(G14,"gbrw","")))/4+(LEN(G14)-LEN(SUBSTITUTE(G14,"wrbg","")))/4+(LEN(G14)-LEN(SUBSTITUTE(G14,"wrgb","")))/4+(LEN(G14)-LEN(SUBSTITUTE(G14,"wbrg","")))/4+(LEN(G14)-LEN(SUBSTITUTE(G14,"wbgr","")))/4+(LEN(G14)-LEN(SUBSTITUTE(G14,"wgrb","")))/4+(LEN(G14)-LEN(SUBSTITUTE(G14,"wgbr","")))/4)*100/(H14-2),"")</f>
        <v/>
      </c>
      <c r="J14" s="28" t="str">
        <f t="shared" si="0"/>
        <v/>
      </c>
      <c r="K14" s="87"/>
      <c r="L14" s="3" t="str">
        <f t="shared" si="3"/>
        <v/>
      </c>
      <c r="M14" s="3" t="str">
        <f t="shared" si="4"/>
        <v/>
      </c>
      <c r="N14" s="3" t="str">
        <f t="shared" si="5"/>
        <v/>
      </c>
      <c r="O14" s="6" t="str">
        <f t="shared" si="6"/>
        <v/>
      </c>
      <c r="P14" s="29"/>
      <c r="Q14" s="90"/>
      <c r="R14" s="3" t="str">
        <f t="shared" si="7"/>
        <v/>
      </c>
      <c r="S14" s="3" t="str">
        <f t="shared" si="8"/>
        <v/>
      </c>
      <c r="T14" s="3" t="str">
        <f t="shared" si="9"/>
        <v/>
      </c>
      <c r="U14" s="3" t="str">
        <f t="shared" si="10"/>
        <v/>
      </c>
      <c r="V14" s="3" t="str">
        <f t="shared" si="11"/>
        <v/>
      </c>
      <c r="W14" s="25" t="str">
        <f t="shared" si="12"/>
        <v/>
      </c>
      <c r="X14" s="30"/>
      <c r="Y14" s="28" t="str">
        <f t="shared" si="13"/>
        <v/>
      </c>
      <c r="Z14" s="79"/>
      <c r="AA14" s="3" t="str">
        <f t="shared" ref="AA14:AA24" si="37">IF(ISTEXT($G14),((LEN($G14)-LEN(SUBSTITUTE($G14,"rb","")))/2)*100/($H14),"")</f>
        <v/>
      </c>
      <c r="AB14" s="3" t="str">
        <f t="shared" ref="AB14:AB24" si="38">IF(ISTEXT($G14),((LEN($G14)-LEN(SUBSTITUTE($G14,"rg","")))/2)*100/($H14),"")</f>
        <v/>
      </c>
      <c r="AC14" s="3" t="str">
        <f t="shared" ref="AC14:AC24" si="39">IF(ISTEXT($G14),((LEN($G14)-LEN(SUBSTITUTE($G14,"rw","")))/2)*100/($H14),"")</f>
        <v/>
      </c>
      <c r="AD14" s="3" t="str">
        <f t="shared" ref="AD14:AD24" si="40">IF(ISTEXT($G14),((LEN($G14)-LEN(SUBSTITUTE($G14,"br","")))/2)*100/($H14),"")</f>
        <v/>
      </c>
      <c r="AE14" s="3" t="str">
        <f t="shared" ref="AE14:AE24" si="41">IF(ISTEXT($G14),((LEN($G14)-LEN(SUBSTITUTE($G14,"bg","")))/2)*100/($H14),"")</f>
        <v/>
      </c>
      <c r="AF14" s="3" t="str">
        <f t="shared" ref="AF14:AF24" si="42">IF(ISTEXT($G14),((LEN($G14)-LEN(SUBSTITUTE($G14,"bw","")))/2)*100/($H14),"")</f>
        <v/>
      </c>
      <c r="AG14" s="3" t="str">
        <f t="shared" ref="AG14:AG24" si="43">IF(ISTEXT($G14),((LEN($G14)-LEN(SUBSTITUTE($G14,"gr","")))/2)*100/($H14),"")</f>
        <v/>
      </c>
      <c r="AH14" s="3" t="str">
        <f t="shared" ref="AH14:AH24" si="44">IF(ISTEXT($G14),((LEN($G14)-LEN(SUBSTITUTE($G14,"gb","")))/2)*100/($H14),"")</f>
        <v/>
      </c>
      <c r="AI14" s="3" t="str">
        <f t="shared" ref="AI14:AI24" si="45">IF(ISTEXT($G14),((LEN($G14)-LEN(SUBSTITUTE($G14,"gw","")))/2)*100/($H14),"")</f>
        <v/>
      </c>
      <c r="AJ14" s="3" t="str">
        <f t="shared" ref="AJ14:AJ24" si="46">IF(ISTEXT($G14),((LEN($G14)-LEN(SUBSTITUTE($G14,"wr","")))/2)*100/($H14),"")</f>
        <v/>
      </c>
      <c r="AK14" s="3" t="str">
        <f t="shared" ref="AK14:AK24" si="47">IF(ISTEXT($G14),((LEN($G14)-LEN(SUBSTITUTE($G14,"wb","")))/2)*100/($H14),"")</f>
        <v/>
      </c>
      <c r="AL14" s="12" t="str">
        <f t="shared" ref="AL14:AL24" si="48">IF(ISTEXT($G14),((LEN($G14)-LEN(SUBSTITUTE($G14,"wg","")))/2)*100/($H14),"")</f>
        <v/>
      </c>
      <c r="AM14" s="4"/>
      <c r="AN14" s="17" t="str">
        <f t="shared" si="14"/>
        <v/>
      </c>
      <c r="AO14" s="55" t="str">
        <f t="shared" si="15"/>
        <v/>
      </c>
      <c r="AP14" s="73"/>
      <c r="AQ14" s="11" t="str">
        <f t="shared" si="16"/>
        <v/>
      </c>
      <c r="AR14" s="11" t="str">
        <f t="shared" si="17"/>
        <v/>
      </c>
      <c r="AS14" s="52" t="str">
        <f t="shared" si="18"/>
        <v/>
      </c>
      <c r="AT14" s="61" t="str">
        <f t="shared" si="19"/>
        <v/>
      </c>
      <c r="AU14" s="17" t="str">
        <f t="shared" si="20"/>
        <v/>
      </c>
      <c r="AV14" s="64" t="str">
        <f t="shared" si="21"/>
        <v/>
      </c>
      <c r="AW14" s="76"/>
      <c r="AX14" s="11" t="str">
        <f t="shared" si="22"/>
        <v/>
      </c>
      <c r="AY14" s="11" t="str">
        <f t="shared" si="23"/>
        <v/>
      </c>
      <c r="AZ14" s="68" t="str">
        <f t="shared" si="24"/>
        <v/>
      </c>
      <c r="BA14" s="4"/>
    </row>
    <row r="15" spans="1:53" ht="12.9" customHeight="1" x14ac:dyDescent="0.35">
      <c r="A15" s="15"/>
      <c r="B15" s="15"/>
      <c r="C15" s="16"/>
      <c r="D15" s="17"/>
      <c r="E15" s="18"/>
      <c r="F15" s="19"/>
      <c r="G15" s="22"/>
      <c r="H15" s="20" t="str">
        <f t="shared" si="1"/>
        <v/>
      </c>
      <c r="I15" s="11" t="str">
        <f>IF(ISTEXT(G15),((LEN(G15)-LEN(SUBSTITUTE(G15,"rbgw","")))/4+(LEN(G15)-LEN(SUBSTITUTE(G15,"rbwg","")))/4+(LEN(G15)-LEN(SUBSTITUTE(G15,"rgbw","")))/4+(LEN(G15)-LEN(SUBSTITUTE(G15,"rgwb","")))/4+(LEN(G15)-LEN(SUBSTITUTE(G15,"rwbg","")))/4+(LEN(G15)-LEN(SUBSTITUTE(G15,"rwgb","")))/4+(LEN(G15)-LEN(SUBSTITUTE(G15,"bgwr","")))/4+(LEN(G15)-LEN(SUBSTITUTE(G15,"bgrw","")))/4+(LEN(G15)-LEN(SUBSTITUTE(G15,"bwgr","")))/4+(LEN(G15)-LEN(SUBSTITUTE(G15,"bwrg","")))/4+(LEN(G15)-LEN(SUBSTITUTE(G15,"brgw","")))/4+(LEN(G15)-LEN(SUBSTITUTE(G15,"brwg","")))/4+(LEN(G15)-LEN(SUBSTITUTE(G15,"gwrb","")))/4+(LEN(G15)-LEN(SUBSTITUTE(G15,"gwbr","")))/4+(LEN(G15)-LEN(SUBSTITUTE(G15,"grwb","")))/4+(LEN(G15)-LEN(SUBSTITUTE(G15,"grbw","")))/4+(LEN(G15)-LEN(SUBSTITUTE(G15,"gbwr","")))/4+(LEN(G15)-LEN(SUBSTITUTE(G15,"gbrw","")))/4+(LEN(G15)-LEN(SUBSTITUTE(G15,"wrbg","")))/4+(LEN(G15)-LEN(SUBSTITUTE(G15,"wrgb","")))/4+(LEN(G15)-LEN(SUBSTITUTE(G15,"wbrg","")))/4+(LEN(G15)-LEN(SUBSTITUTE(G15,"wbgr","")))/4+(LEN(G15)-LEN(SUBSTITUTE(G15,"wgrb","")))/4+(LEN(G15)-LEN(SUBSTITUTE(G15,"wgbr","")))/4)*100/(H15-2),"")</f>
        <v/>
      </c>
      <c r="J15" s="28" t="str">
        <f t="shared" si="0"/>
        <v/>
      </c>
      <c r="K15" s="87"/>
      <c r="L15" s="3" t="str">
        <f t="shared" si="3"/>
        <v/>
      </c>
      <c r="M15" s="3" t="str">
        <f t="shared" si="4"/>
        <v/>
      </c>
      <c r="N15" s="3" t="str">
        <f t="shared" si="5"/>
        <v/>
      </c>
      <c r="O15" s="6" t="str">
        <f t="shared" si="6"/>
        <v/>
      </c>
      <c r="P15" s="29"/>
      <c r="Q15" s="90"/>
      <c r="R15" s="3" t="str">
        <f t="shared" si="7"/>
        <v/>
      </c>
      <c r="S15" s="3" t="str">
        <f t="shared" si="8"/>
        <v/>
      </c>
      <c r="T15" s="3" t="str">
        <f t="shared" si="9"/>
        <v/>
      </c>
      <c r="U15" s="3" t="str">
        <f t="shared" si="10"/>
        <v/>
      </c>
      <c r="V15" s="3" t="str">
        <f t="shared" si="11"/>
        <v/>
      </c>
      <c r="W15" s="25" t="str">
        <f t="shared" si="12"/>
        <v/>
      </c>
      <c r="X15" s="30"/>
      <c r="Y15" s="28" t="str">
        <f t="shared" si="13"/>
        <v/>
      </c>
      <c r="Z15" s="79"/>
      <c r="AA15" s="3" t="str">
        <f t="shared" si="37"/>
        <v/>
      </c>
      <c r="AB15" s="3" t="str">
        <f t="shared" si="38"/>
        <v/>
      </c>
      <c r="AC15" s="3" t="str">
        <f t="shared" si="39"/>
        <v/>
      </c>
      <c r="AD15" s="3" t="str">
        <f t="shared" si="40"/>
        <v/>
      </c>
      <c r="AE15" s="3" t="str">
        <f t="shared" si="41"/>
        <v/>
      </c>
      <c r="AF15" s="3" t="str">
        <f t="shared" si="42"/>
        <v/>
      </c>
      <c r="AG15" s="3" t="str">
        <f t="shared" si="43"/>
        <v/>
      </c>
      <c r="AH15" s="3" t="str">
        <f t="shared" si="44"/>
        <v/>
      </c>
      <c r="AI15" s="3" t="str">
        <f t="shared" si="45"/>
        <v/>
      </c>
      <c r="AJ15" s="3" t="str">
        <f t="shared" si="46"/>
        <v/>
      </c>
      <c r="AK15" s="3" t="str">
        <f t="shared" si="47"/>
        <v/>
      </c>
      <c r="AL15" s="12" t="str">
        <f t="shared" si="48"/>
        <v/>
      </c>
      <c r="AM15" s="4"/>
      <c r="AN15" s="17" t="str">
        <f t="shared" si="14"/>
        <v/>
      </c>
      <c r="AO15" s="55" t="str">
        <f t="shared" si="15"/>
        <v/>
      </c>
      <c r="AP15" s="73"/>
      <c r="AQ15" s="11" t="str">
        <f t="shared" si="16"/>
        <v/>
      </c>
      <c r="AR15" s="11" t="str">
        <f t="shared" si="17"/>
        <v/>
      </c>
      <c r="AS15" s="52" t="str">
        <f t="shared" si="18"/>
        <v/>
      </c>
      <c r="AT15" s="61" t="str">
        <f t="shared" si="19"/>
        <v/>
      </c>
      <c r="AU15" s="17" t="str">
        <f t="shared" si="20"/>
        <v/>
      </c>
      <c r="AV15" s="64" t="str">
        <f t="shared" si="21"/>
        <v/>
      </c>
      <c r="AW15" s="76"/>
      <c r="AX15" s="11" t="str">
        <f t="shared" si="22"/>
        <v/>
      </c>
      <c r="AY15" s="11" t="str">
        <f t="shared" si="23"/>
        <v/>
      </c>
      <c r="AZ15" s="68" t="str">
        <f t="shared" si="24"/>
        <v/>
      </c>
      <c r="BA15" s="4"/>
    </row>
    <row r="16" spans="1:53" ht="12.9" customHeight="1" x14ac:dyDescent="0.35">
      <c r="A16" s="15"/>
      <c r="B16" s="15"/>
      <c r="C16" s="16"/>
      <c r="D16" s="17"/>
      <c r="E16" s="18"/>
      <c r="F16" s="19"/>
      <c r="G16" s="22"/>
      <c r="H16" s="20" t="str">
        <f t="shared" si="1"/>
        <v/>
      </c>
      <c r="I16" s="11" t="str">
        <f t="shared" ref="I16:I22" si="49">IF(ISTEXT(G16),((LEN(G16)-LEN(SUBSTITUTE(G16,"rbgw","")))/4+(LEN(G16)-LEN(SUBSTITUTE(G16,"rbwg","")))/4+(LEN(G16)-LEN(SUBSTITUTE(G16,"rgbw","")))/4+(LEN(G16)-LEN(SUBSTITUTE(G16,"rgwb","")))/4+(LEN(G16)-LEN(SUBSTITUTE(G16,"rwbg","")))/4+(LEN(G16)-LEN(SUBSTITUTE(G16,"rwgb","")))/4+(LEN(G16)-LEN(SUBSTITUTE(G16,"bgwr","")))/4+(LEN(G16)-LEN(SUBSTITUTE(G16,"bgrw","")))/4+(LEN(G16)-LEN(SUBSTITUTE(G16,"bwgr","")))/4+(LEN(G16)-LEN(SUBSTITUTE(G16,"bwrg","")))/4+(LEN(G16)-LEN(SUBSTITUTE(G16,"brgw","")))/4+(LEN(G16)-LEN(SUBSTITUTE(G16,"brwg","")))/4+(LEN(G16)-LEN(SUBSTITUTE(G16,"gwrb","")))/4+(LEN(G16)-LEN(SUBSTITUTE(G16,"gwbr","")))/4+(LEN(G16)-LEN(SUBSTITUTE(G16,"grwb","")))/4+(LEN(G16)-LEN(SUBSTITUTE(G16,"grbw","")))/4+(LEN(G16)-LEN(SUBSTITUTE(G16,"gbwr","")))/4+(LEN(G16)-LEN(SUBSTITUTE(G16,"gbrw","")))/4+(LEN(G16)-LEN(SUBSTITUTE(G16,"wrbg","")))/4+(LEN(G16)-LEN(SUBSTITUTE(G16,"wrgb","")))/4+(LEN(G16)-LEN(SUBSTITUTE(G16,"wbrg","")))/4+(LEN(G16)-LEN(SUBSTITUTE(G16,"wbgr","")))/4+(LEN(G16)-LEN(SUBSTITUTE(G16,"wgrb","")))/4+(LEN(G16)-LEN(SUBSTITUTE(G16,"wgbr","")))/4)*100/(H16-2),"")</f>
        <v/>
      </c>
      <c r="J16" s="28" t="str">
        <f t="shared" si="0"/>
        <v/>
      </c>
      <c r="K16" s="87"/>
      <c r="L16" s="3" t="str">
        <f t="shared" si="3"/>
        <v/>
      </c>
      <c r="M16" s="3" t="str">
        <f t="shared" si="4"/>
        <v/>
      </c>
      <c r="N16" s="3" t="str">
        <f t="shared" si="5"/>
        <v/>
      </c>
      <c r="O16" s="6" t="str">
        <f t="shared" si="6"/>
        <v/>
      </c>
      <c r="P16" s="29"/>
      <c r="Q16" s="90"/>
      <c r="R16" s="3" t="str">
        <f t="shared" si="7"/>
        <v/>
      </c>
      <c r="S16" s="3" t="str">
        <f t="shared" si="8"/>
        <v/>
      </c>
      <c r="T16" s="3" t="str">
        <f t="shared" si="9"/>
        <v/>
      </c>
      <c r="U16" s="3" t="str">
        <f t="shared" si="10"/>
        <v/>
      </c>
      <c r="V16" s="3" t="str">
        <f t="shared" si="11"/>
        <v/>
      </c>
      <c r="W16" s="25" t="str">
        <f t="shared" si="12"/>
        <v/>
      </c>
      <c r="X16" s="30"/>
      <c r="Y16" s="28" t="str">
        <f t="shared" si="13"/>
        <v/>
      </c>
      <c r="Z16" s="79"/>
      <c r="AA16" s="3" t="str">
        <f t="shared" si="37"/>
        <v/>
      </c>
      <c r="AB16" s="3" t="str">
        <f t="shared" si="38"/>
        <v/>
      </c>
      <c r="AC16" s="3" t="str">
        <f t="shared" si="39"/>
        <v/>
      </c>
      <c r="AD16" s="3" t="str">
        <f t="shared" si="40"/>
        <v/>
      </c>
      <c r="AE16" s="3" t="str">
        <f t="shared" si="41"/>
        <v/>
      </c>
      <c r="AF16" s="3" t="str">
        <f t="shared" si="42"/>
        <v/>
      </c>
      <c r="AG16" s="3" t="str">
        <f t="shared" si="43"/>
        <v/>
      </c>
      <c r="AH16" s="3" t="str">
        <f t="shared" si="44"/>
        <v/>
      </c>
      <c r="AI16" s="3" t="str">
        <f t="shared" si="45"/>
        <v/>
      </c>
      <c r="AJ16" s="3" t="str">
        <f t="shared" si="46"/>
        <v/>
      </c>
      <c r="AK16" s="3" t="str">
        <f t="shared" si="47"/>
        <v/>
      </c>
      <c r="AL16" s="12" t="str">
        <f t="shared" si="48"/>
        <v/>
      </c>
      <c r="AM16" s="4"/>
      <c r="AN16" s="17" t="str">
        <f t="shared" si="14"/>
        <v/>
      </c>
      <c r="AO16" s="55" t="str">
        <f t="shared" si="15"/>
        <v/>
      </c>
      <c r="AP16" s="73"/>
      <c r="AQ16" s="11" t="str">
        <f t="shared" si="16"/>
        <v/>
      </c>
      <c r="AR16" s="11" t="str">
        <f t="shared" si="17"/>
        <v/>
      </c>
      <c r="AS16" s="52" t="str">
        <f t="shared" si="18"/>
        <v/>
      </c>
      <c r="AT16" s="61" t="str">
        <f t="shared" si="19"/>
        <v/>
      </c>
      <c r="AU16" s="17" t="str">
        <f t="shared" si="20"/>
        <v/>
      </c>
      <c r="AV16" s="64" t="str">
        <f t="shared" si="21"/>
        <v/>
      </c>
      <c r="AW16" s="76"/>
      <c r="AX16" s="11" t="str">
        <f t="shared" si="22"/>
        <v/>
      </c>
      <c r="AY16" s="11" t="str">
        <f t="shared" si="23"/>
        <v/>
      </c>
      <c r="AZ16" s="68" t="str">
        <f t="shared" si="24"/>
        <v/>
      </c>
      <c r="BA16" s="4"/>
    </row>
    <row r="17" spans="1:53" ht="12.9" customHeight="1" x14ac:dyDescent="0.35">
      <c r="A17" s="15"/>
      <c r="B17" s="15"/>
      <c r="C17" s="16"/>
      <c r="D17" s="17"/>
      <c r="E17" s="18"/>
      <c r="F17" s="19"/>
      <c r="G17" s="22"/>
      <c r="H17" s="20" t="str">
        <f t="shared" si="1"/>
        <v/>
      </c>
      <c r="I17" s="11" t="str">
        <f t="shared" si="49"/>
        <v/>
      </c>
      <c r="J17" s="28" t="str">
        <f t="shared" si="0"/>
        <v/>
      </c>
      <c r="K17" s="87"/>
      <c r="L17" s="3" t="str">
        <f t="shared" si="3"/>
        <v/>
      </c>
      <c r="M17" s="3" t="str">
        <f t="shared" si="4"/>
        <v/>
      </c>
      <c r="N17" s="3" t="str">
        <f t="shared" si="5"/>
        <v/>
      </c>
      <c r="O17" s="6" t="str">
        <f t="shared" si="6"/>
        <v/>
      </c>
      <c r="P17" s="29"/>
      <c r="Q17" s="90"/>
      <c r="R17" s="3" t="str">
        <f t="shared" si="7"/>
        <v/>
      </c>
      <c r="S17" s="3" t="str">
        <f t="shared" si="8"/>
        <v/>
      </c>
      <c r="T17" s="3" t="str">
        <f t="shared" si="9"/>
        <v/>
      </c>
      <c r="U17" s="3" t="str">
        <f t="shared" ref="U17:U38" si="50">IF(ISTEXT(G17),SUM(AE17,AH17),"")</f>
        <v/>
      </c>
      <c r="V17" s="3" t="str">
        <f t="shared" ref="V17:V38" si="51">IF(ISTEXT(G17),SUM(AF17,AK17),"")</f>
        <v/>
      </c>
      <c r="W17" s="25" t="str">
        <f t="shared" si="12"/>
        <v/>
      </c>
      <c r="X17" s="30"/>
      <c r="Y17" s="28" t="str">
        <f t="shared" si="13"/>
        <v/>
      </c>
      <c r="Z17" s="79"/>
      <c r="AA17" s="3" t="str">
        <f t="shared" si="37"/>
        <v/>
      </c>
      <c r="AB17" s="3" t="str">
        <f t="shared" si="38"/>
        <v/>
      </c>
      <c r="AC17" s="3" t="str">
        <f t="shared" si="39"/>
        <v/>
      </c>
      <c r="AD17" s="3" t="str">
        <f t="shared" si="40"/>
        <v/>
      </c>
      <c r="AE17" s="3" t="str">
        <f t="shared" si="41"/>
        <v/>
      </c>
      <c r="AF17" s="3" t="str">
        <f t="shared" si="42"/>
        <v/>
      </c>
      <c r="AG17" s="3" t="str">
        <f t="shared" si="43"/>
        <v/>
      </c>
      <c r="AH17" s="3" t="str">
        <f t="shared" si="44"/>
        <v/>
      </c>
      <c r="AI17" s="3" t="str">
        <f t="shared" si="45"/>
        <v/>
      </c>
      <c r="AJ17" s="3" t="str">
        <f t="shared" si="46"/>
        <v/>
      </c>
      <c r="AK17" s="3" t="str">
        <f t="shared" si="47"/>
        <v/>
      </c>
      <c r="AL17" s="12" t="str">
        <f t="shared" si="48"/>
        <v/>
      </c>
      <c r="AM17" s="4"/>
      <c r="AN17" s="17" t="str">
        <f t="shared" si="14"/>
        <v/>
      </c>
      <c r="AO17" s="55" t="str">
        <f t="shared" si="15"/>
        <v/>
      </c>
      <c r="AP17" s="73"/>
      <c r="AQ17" s="11" t="str">
        <f t="shared" si="16"/>
        <v/>
      </c>
      <c r="AR17" s="11" t="str">
        <f t="shared" si="17"/>
        <v/>
      </c>
      <c r="AS17" s="52" t="str">
        <f t="shared" si="18"/>
        <v/>
      </c>
      <c r="AT17" s="61" t="str">
        <f t="shared" si="19"/>
        <v/>
      </c>
      <c r="AU17" s="17" t="str">
        <f t="shared" si="20"/>
        <v/>
      </c>
      <c r="AV17" s="64" t="str">
        <f t="shared" si="21"/>
        <v/>
      </c>
      <c r="AW17" s="76"/>
      <c r="AX17" s="11" t="str">
        <f t="shared" si="22"/>
        <v/>
      </c>
      <c r="AY17" s="11" t="str">
        <f t="shared" si="23"/>
        <v/>
      </c>
      <c r="AZ17" s="68" t="str">
        <f t="shared" si="24"/>
        <v/>
      </c>
      <c r="BA17" s="4"/>
    </row>
    <row r="18" spans="1:53" ht="12.9" customHeight="1" x14ac:dyDescent="0.35">
      <c r="A18" s="15"/>
      <c r="B18" s="15"/>
      <c r="C18" s="16"/>
      <c r="D18" s="17"/>
      <c r="E18" s="18"/>
      <c r="F18" s="19"/>
      <c r="G18" s="22"/>
      <c r="H18" s="20" t="str">
        <f t="shared" si="1"/>
        <v/>
      </c>
      <c r="I18" s="11" t="str">
        <f>IF(ISTEXT(G18),((LEN(G18)-LEN(SUBSTITUTE(G18,"rbgw","")))/4+(LEN(G18)-LEN(SUBSTITUTE(G18,"rbwg","")))/4+(LEN(G18)-LEN(SUBSTITUTE(G18,"rgbw","")))/4+(LEN(G18)-LEN(SUBSTITUTE(G18,"rgwb","")))/4+(LEN(G18)-LEN(SUBSTITUTE(G18,"rwbg","")))/4+(LEN(G18)-LEN(SUBSTITUTE(G18,"rwgb","")))/4+(LEN(G18)-LEN(SUBSTITUTE(G18,"bgwr","")))/4+(LEN(G18)-LEN(SUBSTITUTE(G18,"bgrw","")))/4+(LEN(G18)-LEN(SUBSTITUTE(G18,"bwgr","")))/4+(LEN(G18)-LEN(SUBSTITUTE(G18,"bwrg","")))/4+(LEN(G18)-LEN(SUBSTITUTE(G18,"brgw","")))/4+(LEN(G18)-LEN(SUBSTITUTE(G18,"brwg","")))/4+(LEN(G18)-LEN(SUBSTITUTE(G18,"gwrb","")))/4+(LEN(G18)-LEN(SUBSTITUTE(G18,"gwbr","")))/4+(LEN(G18)-LEN(SUBSTITUTE(G18,"grwb","")))/4+(LEN(G18)-LEN(SUBSTITUTE(G18,"grbw","")))/4+(LEN(G18)-LEN(SUBSTITUTE(G18,"gbwr","")))/4+(LEN(G18)-LEN(SUBSTITUTE(G18,"gbrw","")))/4+(LEN(G18)-LEN(SUBSTITUTE(G18,"wrbg","")))/4+(LEN(G18)-LEN(SUBSTITUTE(G18,"wrgb","")))/4+(LEN(G18)-LEN(SUBSTITUTE(G18,"wbrg","")))/4+(LEN(G18)-LEN(SUBSTITUTE(G18,"wbgr","")))/4+(LEN(G18)-LEN(SUBSTITUTE(G18,"wgrb","")))/4+(LEN(G18)-LEN(SUBSTITUTE(G18,"wgbr","")))/4)*100/(H18-2),"")</f>
        <v/>
      </c>
      <c r="J18" s="28" t="str">
        <f t="shared" si="0"/>
        <v/>
      </c>
      <c r="K18" s="87"/>
      <c r="L18" s="3" t="str">
        <f t="shared" si="3"/>
        <v/>
      </c>
      <c r="M18" s="3" t="str">
        <f t="shared" si="4"/>
        <v/>
      </c>
      <c r="N18" s="3" t="str">
        <f t="shared" si="5"/>
        <v/>
      </c>
      <c r="O18" s="6" t="str">
        <f t="shared" si="6"/>
        <v/>
      </c>
      <c r="P18" s="29"/>
      <c r="Q18" s="90"/>
      <c r="R18" s="3" t="str">
        <f t="shared" si="7"/>
        <v/>
      </c>
      <c r="S18" s="3" t="str">
        <f t="shared" si="8"/>
        <v/>
      </c>
      <c r="T18" s="3" t="str">
        <f t="shared" si="9"/>
        <v/>
      </c>
      <c r="U18" s="3" t="str">
        <f t="shared" si="50"/>
        <v/>
      </c>
      <c r="V18" s="3" t="str">
        <f t="shared" si="51"/>
        <v/>
      </c>
      <c r="W18" s="25" t="str">
        <f t="shared" si="12"/>
        <v/>
      </c>
      <c r="X18" s="30"/>
      <c r="Y18" s="28" t="str">
        <f t="shared" si="13"/>
        <v/>
      </c>
      <c r="Z18" s="79"/>
      <c r="AA18" s="3" t="str">
        <f t="shared" si="37"/>
        <v/>
      </c>
      <c r="AB18" s="3" t="str">
        <f t="shared" si="38"/>
        <v/>
      </c>
      <c r="AC18" s="3" t="str">
        <f t="shared" si="39"/>
        <v/>
      </c>
      <c r="AD18" s="3" t="str">
        <f t="shared" si="40"/>
        <v/>
      </c>
      <c r="AE18" s="3" t="str">
        <f t="shared" si="41"/>
        <v/>
      </c>
      <c r="AF18" s="3" t="str">
        <f t="shared" si="42"/>
        <v/>
      </c>
      <c r="AG18" s="3" t="str">
        <f t="shared" si="43"/>
        <v/>
      </c>
      <c r="AH18" s="3" t="str">
        <f t="shared" si="44"/>
        <v/>
      </c>
      <c r="AI18" s="3" t="str">
        <f t="shared" si="45"/>
        <v/>
      </c>
      <c r="AJ18" s="3" t="str">
        <f t="shared" si="46"/>
        <v/>
      </c>
      <c r="AK18" s="3" t="str">
        <f t="shared" si="47"/>
        <v/>
      </c>
      <c r="AL18" s="12" t="str">
        <f t="shared" si="48"/>
        <v/>
      </c>
      <c r="AM18" s="4"/>
      <c r="AN18" s="17" t="str">
        <f t="shared" si="14"/>
        <v/>
      </c>
      <c r="AO18" s="55" t="str">
        <f t="shared" si="15"/>
        <v/>
      </c>
      <c r="AP18" s="73"/>
      <c r="AQ18" s="11" t="str">
        <f t="shared" si="16"/>
        <v/>
      </c>
      <c r="AR18" s="11" t="str">
        <f t="shared" si="17"/>
        <v/>
      </c>
      <c r="AS18" s="52" t="str">
        <f t="shared" si="18"/>
        <v/>
      </c>
      <c r="AT18" s="61" t="str">
        <f t="shared" si="19"/>
        <v/>
      </c>
      <c r="AU18" s="17" t="str">
        <f t="shared" si="20"/>
        <v/>
      </c>
      <c r="AV18" s="64" t="str">
        <f t="shared" si="21"/>
        <v/>
      </c>
      <c r="AW18" s="76"/>
      <c r="AX18" s="11" t="str">
        <f t="shared" si="22"/>
        <v/>
      </c>
      <c r="AY18" s="11" t="str">
        <f t="shared" si="23"/>
        <v/>
      </c>
      <c r="AZ18" s="68" t="str">
        <f t="shared" si="24"/>
        <v/>
      </c>
      <c r="BA18" s="4"/>
    </row>
    <row r="19" spans="1:53" ht="12.9" customHeight="1" x14ac:dyDescent="0.35">
      <c r="A19" s="15"/>
      <c r="B19" s="15"/>
      <c r="C19" s="16"/>
      <c r="D19" s="17"/>
      <c r="E19" s="18"/>
      <c r="F19" s="19"/>
      <c r="G19" s="22"/>
      <c r="H19" s="20" t="str">
        <f t="shared" si="1"/>
        <v/>
      </c>
      <c r="I19" s="11" t="str">
        <f t="shared" si="49"/>
        <v/>
      </c>
      <c r="J19" s="28" t="str">
        <f t="shared" si="0"/>
        <v/>
      </c>
      <c r="K19" s="87"/>
      <c r="L19" s="3" t="str">
        <f t="shared" si="3"/>
        <v/>
      </c>
      <c r="M19" s="3" t="str">
        <f t="shared" si="4"/>
        <v/>
      </c>
      <c r="N19" s="3" t="str">
        <f t="shared" si="5"/>
        <v/>
      </c>
      <c r="O19" s="6" t="str">
        <f t="shared" si="6"/>
        <v/>
      </c>
      <c r="P19" s="29"/>
      <c r="Q19" s="90"/>
      <c r="R19" s="3" t="str">
        <f t="shared" si="7"/>
        <v/>
      </c>
      <c r="S19" s="3" t="str">
        <f t="shared" si="8"/>
        <v/>
      </c>
      <c r="T19" s="3" t="str">
        <f t="shared" si="9"/>
        <v/>
      </c>
      <c r="U19" s="3" t="str">
        <f t="shared" si="50"/>
        <v/>
      </c>
      <c r="V19" s="3" t="str">
        <f t="shared" si="51"/>
        <v/>
      </c>
      <c r="W19" s="25" t="str">
        <f t="shared" si="12"/>
        <v/>
      </c>
      <c r="X19" s="30"/>
      <c r="Y19" s="28" t="str">
        <f t="shared" si="13"/>
        <v/>
      </c>
      <c r="Z19" s="79"/>
      <c r="AA19" s="3" t="str">
        <f t="shared" si="37"/>
        <v/>
      </c>
      <c r="AB19" s="3" t="str">
        <f t="shared" si="38"/>
        <v/>
      </c>
      <c r="AC19" s="3" t="str">
        <f t="shared" si="39"/>
        <v/>
      </c>
      <c r="AD19" s="3" t="str">
        <f t="shared" si="40"/>
        <v/>
      </c>
      <c r="AE19" s="3" t="str">
        <f t="shared" si="41"/>
        <v/>
      </c>
      <c r="AF19" s="3" t="str">
        <f t="shared" si="42"/>
        <v/>
      </c>
      <c r="AG19" s="3" t="str">
        <f t="shared" si="43"/>
        <v/>
      </c>
      <c r="AH19" s="3" t="str">
        <f t="shared" si="44"/>
        <v/>
      </c>
      <c r="AI19" s="3" t="str">
        <f t="shared" si="45"/>
        <v/>
      </c>
      <c r="AJ19" s="3" t="str">
        <f t="shared" si="46"/>
        <v/>
      </c>
      <c r="AK19" s="3" t="str">
        <f t="shared" si="47"/>
        <v/>
      </c>
      <c r="AL19" s="12" t="str">
        <f t="shared" si="48"/>
        <v/>
      </c>
      <c r="AM19" s="4"/>
      <c r="AN19" s="17" t="str">
        <f t="shared" si="14"/>
        <v/>
      </c>
      <c r="AO19" s="55" t="str">
        <f t="shared" si="15"/>
        <v/>
      </c>
      <c r="AP19" s="73"/>
      <c r="AQ19" s="11" t="str">
        <f t="shared" si="16"/>
        <v/>
      </c>
      <c r="AR19" s="11" t="str">
        <f t="shared" si="17"/>
        <v/>
      </c>
      <c r="AS19" s="52" t="str">
        <f t="shared" si="18"/>
        <v/>
      </c>
      <c r="AT19" s="61" t="str">
        <f t="shared" si="19"/>
        <v/>
      </c>
      <c r="AU19" s="17" t="str">
        <f t="shared" si="20"/>
        <v/>
      </c>
      <c r="AV19" s="64" t="str">
        <f t="shared" si="21"/>
        <v/>
      </c>
      <c r="AW19" s="76"/>
      <c r="AX19" s="11" t="str">
        <f t="shared" si="22"/>
        <v/>
      </c>
      <c r="AY19" s="11" t="str">
        <f t="shared" si="23"/>
        <v/>
      </c>
      <c r="AZ19" s="68" t="str">
        <f t="shared" si="24"/>
        <v/>
      </c>
      <c r="BA19" s="4"/>
    </row>
    <row r="20" spans="1:53" ht="12.9" customHeight="1" x14ac:dyDescent="0.35">
      <c r="A20" s="15"/>
      <c r="B20" s="15"/>
      <c r="C20" s="16"/>
      <c r="D20" s="17"/>
      <c r="E20" s="18"/>
      <c r="F20" s="19"/>
      <c r="G20" s="22"/>
      <c r="H20" s="20" t="str">
        <f t="shared" si="1"/>
        <v/>
      </c>
      <c r="I20" s="11" t="str">
        <f t="shared" si="49"/>
        <v/>
      </c>
      <c r="J20" s="28" t="str">
        <f t="shared" si="0"/>
        <v/>
      </c>
      <c r="K20" s="87"/>
      <c r="L20" s="3" t="str">
        <f t="shared" si="3"/>
        <v/>
      </c>
      <c r="M20" s="3" t="str">
        <f t="shared" si="4"/>
        <v/>
      </c>
      <c r="N20" s="3" t="str">
        <f t="shared" si="5"/>
        <v/>
      </c>
      <c r="O20" s="6" t="str">
        <f t="shared" si="6"/>
        <v/>
      </c>
      <c r="P20" s="29"/>
      <c r="Q20" s="90"/>
      <c r="R20" s="3" t="str">
        <f t="shared" si="7"/>
        <v/>
      </c>
      <c r="S20" s="3" t="str">
        <f t="shared" si="8"/>
        <v/>
      </c>
      <c r="T20" s="3" t="str">
        <f t="shared" si="9"/>
        <v/>
      </c>
      <c r="U20" s="3" t="str">
        <f t="shared" si="50"/>
        <v/>
      </c>
      <c r="V20" s="3" t="str">
        <f t="shared" si="51"/>
        <v/>
      </c>
      <c r="W20" s="25" t="str">
        <f t="shared" si="12"/>
        <v/>
      </c>
      <c r="X20" s="30"/>
      <c r="Y20" s="28" t="str">
        <f t="shared" si="13"/>
        <v/>
      </c>
      <c r="Z20" s="79"/>
      <c r="AA20" s="3" t="str">
        <f t="shared" si="37"/>
        <v/>
      </c>
      <c r="AB20" s="3" t="str">
        <f t="shared" si="38"/>
        <v/>
      </c>
      <c r="AC20" s="3" t="str">
        <f t="shared" si="39"/>
        <v/>
      </c>
      <c r="AD20" s="3" t="str">
        <f t="shared" si="40"/>
        <v/>
      </c>
      <c r="AE20" s="3" t="str">
        <f t="shared" si="41"/>
        <v/>
      </c>
      <c r="AF20" s="3" t="str">
        <f t="shared" si="42"/>
        <v/>
      </c>
      <c r="AG20" s="3" t="str">
        <f t="shared" si="43"/>
        <v/>
      </c>
      <c r="AH20" s="3" t="str">
        <f t="shared" si="44"/>
        <v/>
      </c>
      <c r="AI20" s="3" t="str">
        <f t="shared" si="45"/>
        <v/>
      </c>
      <c r="AJ20" s="3" t="str">
        <f t="shared" si="46"/>
        <v/>
      </c>
      <c r="AK20" s="3" t="str">
        <f t="shared" si="47"/>
        <v/>
      </c>
      <c r="AL20" s="12" t="str">
        <f t="shared" si="48"/>
        <v/>
      </c>
      <c r="AM20" s="4"/>
      <c r="AN20" s="17" t="str">
        <f t="shared" si="14"/>
        <v/>
      </c>
      <c r="AO20" s="55" t="str">
        <f t="shared" si="15"/>
        <v/>
      </c>
      <c r="AP20" s="73"/>
      <c r="AQ20" s="11" t="str">
        <f t="shared" si="16"/>
        <v/>
      </c>
      <c r="AR20" s="11" t="str">
        <f t="shared" si="17"/>
        <v/>
      </c>
      <c r="AS20" s="52" t="str">
        <f t="shared" si="18"/>
        <v/>
      </c>
      <c r="AT20" s="61" t="str">
        <f t="shared" si="19"/>
        <v/>
      </c>
      <c r="AU20" s="17" t="str">
        <f t="shared" si="20"/>
        <v/>
      </c>
      <c r="AV20" s="64" t="str">
        <f t="shared" si="21"/>
        <v/>
      </c>
      <c r="AW20" s="76"/>
      <c r="AX20" s="11" t="str">
        <f t="shared" si="22"/>
        <v/>
      </c>
      <c r="AY20" s="11" t="str">
        <f t="shared" si="23"/>
        <v/>
      </c>
      <c r="AZ20" s="68" t="str">
        <f t="shared" si="24"/>
        <v/>
      </c>
      <c r="BA20" s="4"/>
    </row>
    <row r="21" spans="1:53" ht="12.9" customHeight="1" x14ac:dyDescent="0.35">
      <c r="A21" s="15"/>
      <c r="B21" s="15"/>
      <c r="C21" s="16"/>
      <c r="D21" s="17"/>
      <c r="E21" s="18"/>
      <c r="F21" s="19"/>
      <c r="G21" s="22"/>
      <c r="H21" s="20" t="str">
        <f t="shared" si="1"/>
        <v/>
      </c>
      <c r="I21" s="11" t="str">
        <f>IF(ISTEXT(G21),((LEN(G21)-LEN(SUBSTITUTE(G21,"rbgw","")))/4+(LEN(G21)-LEN(SUBSTITUTE(G21,"rbwg","")))/4+(LEN(G21)-LEN(SUBSTITUTE(G21,"rgbw","")))/4+(LEN(G21)-LEN(SUBSTITUTE(G21,"rgwb","")))/4+(LEN(G21)-LEN(SUBSTITUTE(G21,"rwbg","")))/4+(LEN(G21)-LEN(SUBSTITUTE(G21,"rwgb","")))/4+(LEN(G21)-LEN(SUBSTITUTE(G21,"bgwr","")))/4+(LEN(G21)-LEN(SUBSTITUTE(G21,"bgrw","")))/4+(LEN(G21)-LEN(SUBSTITUTE(G21,"bwgr","")))/4+(LEN(G21)-LEN(SUBSTITUTE(G21,"bwrg","")))/4+(LEN(G21)-LEN(SUBSTITUTE(G21,"brgw","")))/4+(LEN(G21)-LEN(SUBSTITUTE(G21,"brwg","")))/4+(LEN(G21)-LEN(SUBSTITUTE(G21,"gwrb","")))/4+(LEN(G21)-LEN(SUBSTITUTE(G21,"gwbr","")))/4+(LEN(G21)-LEN(SUBSTITUTE(G21,"grwb","")))/4+(LEN(G21)-LEN(SUBSTITUTE(G21,"grbw","")))/4+(LEN(G21)-LEN(SUBSTITUTE(G21,"gbwr","")))/4+(LEN(G21)-LEN(SUBSTITUTE(G21,"gbrw","")))/4+(LEN(G21)-LEN(SUBSTITUTE(G21,"wrbg","")))/4+(LEN(G21)-LEN(SUBSTITUTE(G21,"wrgb","")))/4+(LEN(G21)-LEN(SUBSTITUTE(G21,"wbrg","")))/4+(LEN(G21)-LEN(SUBSTITUTE(G21,"wbgr","")))/4+(LEN(G21)-LEN(SUBSTITUTE(G21,"wgrb","")))/4+(LEN(G21)-LEN(SUBSTITUTE(G21,"wgbr","")))/4)*100/(H21-2),"")</f>
        <v/>
      </c>
      <c r="J21" s="28" t="str">
        <f t="shared" si="0"/>
        <v/>
      </c>
      <c r="K21" s="87"/>
      <c r="L21" s="3" t="str">
        <f t="shared" si="3"/>
        <v/>
      </c>
      <c r="M21" s="3" t="str">
        <f t="shared" si="4"/>
        <v/>
      </c>
      <c r="N21" s="3" t="str">
        <f t="shared" si="5"/>
        <v/>
      </c>
      <c r="O21" s="6" t="str">
        <f t="shared" si="6"/>
        <v/>
      </c>
      <c r="P21" s="29"/>
      <c r="Q21" s="90"/>
      <c r="R21" s="3" t="str">
        <f t="shared" si="7"/>
        <v/>
      </c>
      <c r="S21" s="3" t="str">
        <f t="shared" si="8"/>
        <v/>
      </c>
      <c r="T21" s="3" t="str">
        <f t="shared" si="9"/>
        <v/>
      </c>
      <c r="U21" s="3" t="str">
        <f t="shared" si="50"/>
        <v/>
      </c>
      <c r="V21" s="3" t="str">
        <f t="shared" si="51"/>
        <v/>
      </c>
      <c r="W21" s="25" t="str">
        <f t="shared" si="12"/>
        <v/>
      </c>
      <c r="X21" s="30"/>
      <c r="Y21" s="28" t="str">
        <f t="shared" si="13"/>
        <v/>
      </c>
      <c r="Z21" s="79"/>
      <c r="AA21" s="3" t="str">
        <f t="shared" si="37"/>
        <v/>
      </c>
      <c r="AB21" s="3" t="str">
        <f t="shared" si="38"/>
        <v/>
      </c>
      <c r="AC21" s="3" t="str">
        <f t="shared" si="39"/>
        <v/>
      </c>
      <c r="AD21" s="3" t="str">
        <f t="shared" si="40"/>
        <v/>
      </c>
      <c r="AE21" s="3" t="str">
        <f t="shared" si="41"/>
        <v/>
      </c>
      <c r="AF21" s="3" t="str">
        <f t="shared" si="42"/>
        <v/>
      </c>
      <c r="AG21" s="3" t="str">
        <f t="shared" si="43"/>
        <v/>
      </c>
      <c r="AH21" s="3" t="str">
        <f t="shared" si="44"/>
        <v/>
      </c>
      <c r="AI21" s="3" t="str">
        <f t="shared" si="45"/>
        <v/>
      </c>
      <c r="AJ21" s="3" t="str">
        <f t="shared" si="46"/>
        <v/>
      </c>
      <c r="AK21" s="3" t="str">
        <f t="shared" si="47"/>
        <v/>
      </c>
      <c r="AL21" s="12" t="str">
        <f t="shared" si="48"/>
        <v/>
      </c>
      <c r="AM21" s="4"/>
      <c r="AN21" s="17" t="str">
        <f t="shared" si="14"/>
        <v/>
      </c>
      <c r="AO21" s="55" t="str">
        <f t="shared" si="15"/>
        <v/>
      </c>
      <c r="AP21" s="73"/>
      <c r="AQ21" s="11" t="str">
        <f t="shared" si="16"/>
        <v/>
      </c>
      <c r="AR21" s="11" t="str">
        <f t="shared" si="17"/>
        <v/>
      </c>
      <c r="AS21" s="52" t="str">
        <f t="shared" si="18"/>
        <v/>
      </c>
      <c r="AT21" s="61" t="str">
        <f t="shared" si="19"/>
        <v/>
      </c>
      <c r="AU21" s="17" t="str">
        <f t="shared" si="20"/>
        <v/>
      </c>
      <c r="AV21" s="64" t="str">
        <f t="shared" si="21"/>
        <v/>
      </c>
      <c r="AW21" s="76"/>
      <c r="AX21" s="11" t="str">
        <f t="shared" si="22"/>
        <v/>
      </c>
      <c r="AY21" s="11" t="str">
        <f t="shared" si="23"/>
        <v/>
      </c>
      <c r="AZ21" s="68" t="str">
        <f t="shared" si="24"/>
        <v/>
      </c>
      <c r="BA21" s="4"/>
    </row>
    <row r="22" spans="1:53" ht="12.9" customHeight="1" x14ac:dyDescent="0.35">
      <c r="A22" s="15"/>
      <c r="B22" s="15"/>
      <c r="C22" s="16"/>
      <c r="D22" s="17"/>
      <c r="E22" s="18"/>
      <c r="F22" s="19"/>
      <c r="G22" s="22"/>
      <c r="H22" s="20" t="str">
        <f t="shared" si="1"/>
        <v/>
      </c>
      <c r="I22" s="11" t="str">
        <f t="shared" si="49"/>
        <v/>
      </c>
      <c r="J22" s="28" t="str">
        <f t="shared" si="0"/>
        <v/>
      </c>
      <c r="K22" s="87"/>
      <c r="L22" s="3" t="str">
        <f t="shared" si="3"/>
        <v/>
      </c>
      <c r="M22" s="3" t="str">
        <f t="shared" si="4"/>
        <v/>
      </c>
      <c r="N22" s="3" t="str">
        <f t="shared" si="5"/>
        <v/>
      </c>
      <c r="O22" s="6" t="str">
        <f t="shared" si="6"/>
        <v/>
      </c>
      <c r="P22" s="29"/>
      <c r="Q22" s="90"/>
      <c r="R22" s="3" t="str">
        <f t="shared" si="7"/>
        <v/>
      </c>
      <c r="S22" s="3" t="str">
        <f t="shared" si="8"/>
        <v/>
      </c>
      <c r="T22" s="3" t="str">
        <f t="shared" si="9"/>
        <v/>
      </c>
      <c r="U22" s="3" t="str">
        <f t="shared" si="50"/>
        <v/>
      </c>
      <c r="V22" s="3" t="str">
        <f t="shared" si="51"/>
        <v/>
      </c>
      <c r="W22" s="25" t="str">
        <f t="shared" si="12"/>
        <v/>
      </c>
      <c r="X22" s="30"/>
      <c r="Y22" s="28" t="str">
        <f t="shared" si="13"/>
        <v/>
      </c>
      <c r="Z22" s="79"/>
      <c r="AA22" s="3" t="str">
        <f t="shared" si="37"/>
        <v/>
      </c>
      <c r="AB22" s="3" t="str">
        <f t="shared" si="38"/>
        <v/>
      </c>
      <c r="AC22" s="3" t="str">
        <f t="shared" si="39"/>
        <v/>
      </c>
      <c r="AD22" s="3" t="str">
        <f t="shared" si="40"/>
        <v/>
      </c>
      <c r="AE22" s="3" t="str">
        <f t="shared" si="41"/>
        <v/>
      </c>
      <c r="AF22" s="3" t="str">
        <f t="shared" si="42"/>
        <v/>
      </c>
      <c r="AG22" s="3" t="str">
        <f t="shared" si="43"/>
        <v/>
      </c>
      <c r="AH22" s="3" t="str">
        <f t="shared" si="44"/>
        <v/>
      </c>
      <c r="AI22" s="3" t="str">
        <f t="shared" si="45"/>
        <v/>
      </c>
      <c r="AJ22" s="3" t="str">
        <f t="shared" si="46"/>
        <v/>
      </c>
      <c r="AK22" s="3" t="str">
        <f t="shared" si="47"/>
        <v/>
      </c>
      <c r="AL22" s="12" t="str">
        <f t="shared" si="48"/>
        <v/>
      </c>
      <c r="AM22" s="4"/>
      <c r="AN22" s="17" t="str">
        <f t="shared" si="14"/>
        <v/>
      </c>
      <c r="AO22" s="55" t="str">
        <f t="shared" si="15"/>
        <v/>
      </c>
      <c r="AP22" s="73"/>
      <c r="AQ22" s="11" t="str">
        <f t="shared" si="16"/>
        <v/>
      </c>
      <c r="AR22" s="11" t="str">
        <f t="shared" si="17"/>
        <v/>
      </c>
      <c r="AS22" s="52" t="str">
        <f t="shared" si="18"/>
        <v/>
      </c>
      <c r="AT22" s="61" t="str">
        <f t="shared" si="19"/>
        <v/>
      </c>
      <c r="AU22" s="17" t="str">
        <f t="shared" si="20"/>
        <v/>
      </c>
      <c r="AV22" s="64" t="str">
        <f t="shared" si="21"/>
        <v/>
      </c>
      <c r="AW22" s="76"/>
      <c r="AX22" s="11" t="str">
        <f t="shared" si="22"/>
        <v/>
      </c>
      <c r="AY22" s="11" t="str">
        <f t="shared" si="23"/>
        <v/>
      </c>
      <c r="AZ22" s="68" t="str">
        <f t="shared" si="24"/>
        <v/>
      </c>
      <c r="BA22" s="4"/>
    </row>
    <row r="23" spans="1:53" ht="12.9" customHeight="1" x14ac:dyDescent="0.35">
      <c r="A23" s="15"/>
      <c r="B23" s="15"/>
      <c r="C23" s="16"/>
      <c r="D23" s="17"/>
      <c r="E23" s="18"/>
      <c r="F23" s="19"/>
      <c r="G23" s="22"/>
      <c r="H23" s="20" t="str">
        <f t="shared" si="1"/>
        <v/>
      </c>
      <c r="I23" s="11" t="str">
        <f>IF(ISTEXT(G23),((LEN(G23)-LEN(SUBSTITUTE(G23,"rbgw","")))/4+(LEN(G23)-LEN(SUBSTITUTE(G23,"rbwg","")))/4+(LEN(G23)-LEN(SUBSTITUTE(G23,"rgbw","")))/4+(LEN(G23)-LEN(SUBSTITUTE(G23,"rgwb","")))/4+(LEN(G23)-LEN(SUBSTITUTE(G23,"rwbg","")))/4+(LEN(G23)-LEN(SUBSTITUTE(G23,"rwgb","")))/4+(LEN(G23)-LEN(SUBSTITUTE(G23,"bgwr","")))/4+(LEN(G23)-LEN(SUBSTITUTE(G23,"bgrw","")))/4+(LEN(G23)-LEN(SUBSTITUTE(G23,"bwgr","")))/4+(LEN(G23)-LEN(SUBSTITUTE(G23,"bwrg","")))/4+(LEN(G23)-LEN(SUBSTITUTE(G23,"brgw","")))/4+(LEN(G23)-LEN(SUBSTITUTE(G23,"brwg","")))/4+(LEN(G23)-LEN(SUBSTITUTE(G23,"gwrb","")))/4+(LEN(G23)-LEN(SUBSTITUTE(G23,"gwbr","")))/4+(LEN(G23)-LEN(SUBSTITUTE(G23,"grwb","")))/4+(LEN(G23)-LEN(SUBSTITUTE(G23,"grbw","")))/4+(LEN(G23)-LEN(SUBSTITUTE(G23,"gbwr","")))/4+(LEN(G23)-LEN(SUBSTITUTE(G23,"gbrw","")))/4+(LEN(G23)-LEN(SUBSTITUTE(G23,"wrbg","")))/4+(LEN(G23)-LEN(SUBSTITUTE(G23,"wrgb","")))/4+(LEN(G23)-LEN(SUBSTITUTE(G23,"wbrg","")))/4+(LEN(G23)-LEN(SUBSTITUTE(G23,"wbgr","")))/4+(LEN(G23)-LEN(SUBSTITUTE(G23,"wgrb","")))/4+(LEN(G23)-LEN(SUBSTITUTE(G23,"wgbr","")))/4)*100/(H23-2),"")</f>
        <v/>
      </c>
      <c r="J23" s="28" t="str">
        <f t="shared" si="0"/>
        <v/>
      </c>
      <c r="K23" s="87"/>
      <c r="L23" s="3" t="str">
        <f t="shared" si="3"/>
        <v/>
      </c>
      <c r="M23" s="3" t="str">
        <f t="shared" si="4"/>
        <v/>
      </c>
      <c r="N23" s="3" t="str">
        <f t="shared" si="5"/>
        <v/>
      </c>
      <c r="O23" s="6" t="str">
        <f t="shared" si="6"/>
        <v/>
      </c>
      <c r="P23" s="29"/>
      <c r="Q23" s="90"/>
      <c r="R23" s="3" t="str">
        <f t="shared" si="7"/>
        <v/>
      </c>
      <c r="S23" s="3" t="str">
        <f t="shared" si="8"/>
        <v/>
      </c>
      <c r="T23" s="3" t="str">
        <f t="shared" si="9"/>
        <v/>
      </c>
      <c r="U23" s="3" t="str">
        <f t="shared" si="50"/>
        <v/>
      </c>
      <c r="V23" s="3" t="str">
        <f t="shared" si="51"/>
        <v/>
      </c>
      <c r="W23" s="25" t="str">
        <f t="shared" si="12"/>
        <v/>
      </c>
      <c r="X23" s="30"/>
      <c r="Y23" s="28" t="str">
        <f t="shared" si="13"/>
        <v/>
      </c>
      <c r="Z23" s="79"/>
      <c r="AA23" s="3" t="str">
        <f t="shared" si="37"/>
        <v/>
      </c>
      <c r="AB23" s="3" t="str">
        <f t="shared" si="38"/>
        <v/>
      </c>
      <c r="AC23" s="3" t="str">
        <f t="shared" si="39"/>
        <v/>
      </c>
      <c r="AD23" s="3" t="str">
        <f t="shared" si="40"/>
        <v/>
      </c>
      <c r="AE23" s="3" t="str">
        <f t="shared" si="41"/>
        <v/>
      </c>
      <c r="AF23" s="3" t="str">
        <f t="shared" si="42"/>
        <v/>
      </c>
      <c r="AG23" s="3" t="str">
        <f t="shared" si="43"/>
        <v/>
      </c>
      <c r="AH23" s="3" t="str">
        <f t="shared" si="44"/>
        <v/>
      </c>
      <c r="AI23" s="3" t="str">
        <f t="shared" si="45"/>
        <v/>
      </c>
      <c r="AJ23" s="3" t="str">
        <f t="shared" si="46"/>
        <v/>
      </c>
      <c r="AK23" s="3" t="str">
        <f t="shared" si="47"/>
        <v/>
      </c>
      <c r="AL23" s="12" t="str">
        <f t="shared" si="48"/>
        <v/>
      </c>
      <c r="AM23" s="4"/>
      <c r="AN23" s="17" t="str">
        <f t="shared" si="14"/>
        <v/>
      </c>
      <c r="AO23" s="55" t="str">
        <f t="shared" si="15"/>
        <v/>
      </c>
      <c r="AP23" s="73"/>
      <c r="AQ23" s="11" t="str">
        <f t="shared" si="16"/>
        <v/>
      </c>
      <c r="AR23" s="11" t="str">
        <f t="shared" si="17"/>
        <v/>
      </c>
      <c r="AS23" s="52" t="str">
        <f t="shared" si="18"/>
        <v/>
      </c>
      <c r="AT23" s="61" t="str">
        <f t="shared" si="19"/>
        <v/>
      </c>
      <c r="AU23" s="17" t="str">
        <f t="shared" si="20"/>
        <v/>
      </c>
      <c r="AV23" s="64" t="str">
        <f t="shared" si="21"/>
        <v/>
      </c>
      <c r="AW23" s="76"/>
      <c r="AX23" s="11" t="str">
        <f t="shared" si="22"/>
        <v/>
      </c>
      <c r="AY23" s="11" t="str">
        <f t="shared" si="23"/>
        <v/>
      </c>
      <c r="AZ23" s="68" t="str">
        <f t="shared" si="24"/>
        <v/>
      </c>
      <c r="BA23" s="4"/>
    </row>
    <row r="24" spans="1:53" ht="12.9" customHeight="1" x14ac:dyDescent="0.35">
      <c r="A24" s="15"/>
      <c r="B24" s="15"/>
      <c r="C24" s="16"/>
      <c r="D24" s="17"/>
      <c r="E24" s="18"/>
      <c r="F24" s="19"/>
      <c r="G24" s="22"/>
      <c r="H24" s="20" t="str">
        <f t="shared" si="1"/>
        <v/>
      </c>
      <c r="I24" s="11" t="str">
        <f t="shared" ref="I24:I33" si="52">IF(ISTEXT(G24),((LEN(G24)-LEN(SUBSTITUTE(G24,"rbgw","")))/4+(LEN(G24)-LEN(SUBSTITUTE(G24,"rbwg","")))/4+(LEN(G24)-LEN(SUBSTITUTE(G24,"rgbw","")))/4+(LEN(G24)-LEN(SUBSTITUTE(G24,"rgwb","")))/4+(LEN(G24)-LEN(SUBSTITUTE(G24,"rwbg","")))/4+(LEN(G24)-LEN(SUBSTITUTE(G24,"rwgb","")))/4+(LEN(G24)-LEN(SUBSTITUTE(G24,"bgwr","")))/4+(LEN(G24)-LEN(SUBSTITUTE(G24,"bgrw","")))/4+(LEN(G24)-LEN(SUBSTITUTE(G24,"bwgr","")))/4+(LEN(G24)-LEN(SUBSTITUTE(G24,"bwrg","")))/4+(LEN(G24)-LEN(SUBSTITUTE(G24,"brgw","")))/4+(LEN(G24)-LEN(SUBSTITUTE(G24,"brwg","")))/4+(LEN(G24)-LEN(SUBSTITUTE(G24,"gwrb","")))/4+(LEN(G24)-LEN(SUBSTITUTE(G24,"gwbr","")))/4+(LEN(G24)-LEN(SUBSTITUTE(G24,"grwb","")))/4+(LEN(G24)-LEN(SUBSTITUTE(G24,"grbw","")))/4+(LEN(G24)-LEN(SUBSTITUTE(G24,"gbwr","")))/4+(LEN(G24)-LEN(SUBSTITUTE(G24,"gbrw","")))/4+(LEN(G24)-LEN(SUBSTITUTE(G24,"wrbg","")))/4+(LEN(G24)-LEN(SUBSTITUTE(G24,"wrgb","")))/4+(LEN(G24)-LEN(SUBSTITUTE(G24,"wbrg","")))/4+(LEN(G24)-LEN(SUBSTITUTE(G24,"wbgr","")))/4+(LEN(G24)-LEN(SUBSTITUTE(G24,"wgrb","")))/4+(LEN(G24)-LEN(SUBSTITUTE(G24,"wgbr","")))/4)*100/(H24-2),"")</f>
        <v/>
      </c>
      <c r="J24" s="28" t="str">
        <f t="shared" si="0"/>
        <v/>
      </c>
      <c r="K24" s="87"/>
      <c r="L24" s="3" t="str">
        <f t="shared" si="3"/>
        <v/>
      </c>
      <c r="M24" s="3" t="str">
        <f t="shared" si="4"/>
        <v/>
      </c>
      <c r="N24" s="3" t="str">
        <f t="shared" si="5"/>
        <v/>
      </c>
      <c r="O24" s="6" t="str">
        <f t="shared" si="6"/>
        <v/>
      </c>
      <c r="P24" s="29"/>
      <c r="Q24" s="90"/>
      <c r="R24" s="3" t="str">
        <f t="shared" si="7"/>
        <v/>
      </c>
      <c r="S24" s="3" t="str">
        <f t="shared" si="8"/>
        <v/>
      </c>
      <c r="T24" s="3" t="str">
        <f t="shared" si="9"/>
        <v/>
      </c>
      <c r="U24" s="3" t="str">
        <f t="shared" si="50"/>
        <v/>
      </c>
      <c r="V24" s="3" t="str">
        <f t="shared" si="51"/>
        <v/>
      </c>
      <c r="W24" s="25" t="str">
        <f t="shared" si="12"/>
        <v/>
      </c>
      <c r="X24" s="30"/>
      <c r="Y24" s="28" t="str">
        <f t="shared" si="13"/>
        <v/>
      </c>
      <c r="Z24" s="79"/>
      <c r="AA24" s="3" t="str">
        <f t="shared" si="37"/>
        <v/>
      </c>
      <c r="AB24" s="3" t="str">
        <f t="shared" si="38"/>
        <v/>
      </c>
      <c r="AC24" s="3" t="str">
        <f t="shared" si="39"/>
        <v/>
      </c>
      <c r="AD24" s="3" t="str">
        <f t="shared" si="40"/>
        <v/>
      </c>
      <c r="AE24" s="3" t="str">
        <f t="shared" si="41"/>
        <v/>
      </c>
      <c r="AF24" s="3" t="str">
        <f t="shared" si="42"/>
        <v/>
      </c>
      <c r="AG24" s="3" t="str">
        <f t="shared" si="43"/>
        <v/>
      </c>
      <c r="AH24" s="3" t="str">
        <f t="shared" si="44"/>
        <v/>
      </c>
      <c r="AI24" s="3" t="str">
        <f t="shared" si="45"/>
        <v/>
      </c>
      <c r="AJ24" s="3" t="str">
        <f t="shared" si="46"/>
        <v/>
      </c>
      <c r="AK24" s="3" t="str">
        <f t="shared" si="47"/>
        <v/>
      </c>
      <c r="AL24" s="12" t="str">
        <f t="shared" si="48"/>
        <v/>
      </c>
      <c r="AM24" s="4"/>
      <c r="AN24" s="17" t="str">
        <f t="shared" si="14"/>
        <v/>
      </c>
      <c r="AO24" s="55" t="str">
        <f t="shared" si="15"/>
        <v/>
      </c>
      <c r="AP24" s="73"/>
      <c r="AQ24" s="11" t="str">
        <f t="shared" si="16"/>
        <v/>
      </c>
      <c r="AR24" s="11" t="str">
        <f t="shared" si="17"/>
        <v/>
      </c>
      <c r="AS24" s="52" t="str">
        <f t="shared" si="18"/>
        <v/>
      </c>
      <c r="AT24" s="61" t="str">
        <f t="shared" si="19"/>
        <v/>
      </c>
      <c r="AU24" s="17" t="str">
        <f t="shared" si="20"/>
        <v/>
      </c>
      <c r="AV24" s="64" t="str">
        <f t="shared" si="21"/>
        <v/>
      </c>
      <c r="AW24" s="76"/>
      <c r="AX24" s="11" t="str">
        <f t="shared" si="22"/>
        <v/>
      </c>
      <c r="AY24" s="11" t="str">
        <f t="shared" si="23"/>
        <v/>
      </c>
      <c r="AZ24" s="68" t="str">
        <f t="shared" si="24"/>
        <v/>
      </c>
      <c r="BA24" s="4"/>
    </row>
    <row r="25" spans="1:53" ht="12.9" customHeight="1" x14ac:dyDescent="0.35">
      <c r="A25" s="15"/>
      <c r="B25" s="15"/>
      <c r="C25" s="16"/>
      <c r="D25" s="17"/>
      <c r="E25" s="18"/>
      <c r="F25" s="19"/>
      <c r="G25" s="22"/>
      <c r="H25" s="20" t="str">
        <f t="shared" si="1"/>
        <v/>
      </c>
      <c r="I25" s="11" t="str">
        <f t="shared" si="52"/>
        <v/>
      </c>
      <c r="J25" s="28" t="str">
        <f t="shared" si="0"/>
        <v/>
      </c>
      <c r="K25" s="87"/>
      <c r="L25" s="3" t="str">
        <f t="shared" si="3"/>
        <v/>
      </c>
      <c r="M25" s="3" t="str">
        <f t="shared" si="4"/>
        <v/>
      </c>
      <c r="N25" s="3" t="str">
        <f t="shared" si="5"/>
        <v/>
      </c>
      <c r="O25" s="6" t="str">
        <f t="shared" si="6"/>
        <v/>
      </c>
      <c r="P25" s="29"/>
      <c r="Q25" s="90"/>
      <c r="R25" s="3" t="str">
        <f t="shared" si="7"/>
        <v/>
      </c>
      <c r="S25" s="3" t="str">
        <f t="shared" si="8"/>
        <v/>
      </c>
      <c r="T25" s="3" t="str">
        <f t="shared" si="9"/>
        <v/>
      </c>
      <c r="U25" s="3" t="str">
        <f t="shared" si="50"/>
        <v/>
      </c>
      <c r="V25" s="3" t="str">
        <f t="shared" si="51"/>
        <v/>
      </c>
      <c r="W25" s="25" t="str">
        <f t="shared" si="12"/>
        <v/>
      </c>
      <c r="X25" s="30"/>
      <c r="Y25" s="28" t="str">
        <f t="shared" si="13"/>
        <v/>
      </c>
      <c r="Z25" s="79"/>
      <c r="AA25" s="3" t="str">
        <f t="shared" ref="AA25:AA32" si="53">IF(ISTEXT($G25),((LEN($G25)-LEN(SUBSTITUTE($G25,"rb","")))/2)*100/($H25),"")</f>
        <v/>
      </c>
      <c r="AB25" s="3" t="str">
        <f t="shared" ref="AB25:AB32" si="54">IF(ISTEXT($G25),((LEN($G25)-LEN(SUBSTITUTE($G25,"rg","")))/2)*100/($H25),"")</f>
        <v/>
      </c>
      <c r="AC25" s="3" t="str">
        <f t="shared" ref="AC25:AC32" si="55">IF(ISTEXT($G25),((LEN($G25)-LEN(SUBSTITUTE($G25,"rw","")))/2)*100/($H25),"")</f>
        <v/>
      </c>
      <c r="AD25" s="3" t="str">
        <f t="shared" ref="AD25:AD32" si="56">IF(ISTEXT($G25),((LEN($G25)-LEN(SUBSTITUTE($G25,"br","")))/2)*100/($H25),"")</f>
        <v/>
      </c>
      <c r="AE25" s="3" t="str">
        <f t="shared" ref="AE25:AE32" si="57">IF(ISTEXT($G25),((LEN($G25)-LEN(SUBSTITUTE($G25,"bg","")))/2)*100/($H25),"")</f>
        <v/>
      </c>
      <c r="AF25" s="3" t="str">
        <f t="shared" ref="AF25:AF32" si="58">IF(ISTEXT($G25),((LEN($G25)-LEN(SUBSTITUTE($G25,"bw","")))/2)*100/($H25),"")</f>
        <v/>
      </c>
      <c r="AG25" s="3" t="str">
        <f t="shared" ref="AG25:AG32" si="59">IF(ISTEXT($G25),((LEN($G25)-LEN(SUBSTITUTE($G25,"gr","")))/2)*100/($H25),"")</f>
        <v/>
      </c>
      <c r="AH25" s="3" t="str">
        <f t="shared" ref="AH25:AH32" si="60">IF(ISTEXT($G25),((LEN($G25)-LEN(SUBSTITUTE($G25,"gb","")))/2)*100/($H25),"")</f>
        <v/>
      </c>
      <c r="AI25" s="3" t="str">
        <f t="shared" ref="AI25:AI32" si="61">IF(ISTEXT($G25),((LEN($G25)-LEN(SUBSTITUTE($G25,"gw","")))/2)*100/($H25),"")</f>
        <v/>
      </c>
      <c r="AJ25" s="3" t="str">
        <f t="shared" ref="AJ25:AJ32" si="62">IF(ISTEXT($G25),((LEN($G25)-LEN(SUBSTITUTE($G25,"wr","")))/2)*100/($H25),"")</f>
        <v/>
      </c>
      <c r="AK25" s="3" t="str">
        <f t="shared" ref="AK25:AK32" si="63">IF(ISTEXT($G25),((LEN($G25)-LEN(SUBSTITUTE($G25,"wb","")))/2)*100/($H25),"")</f>
        <v/>
      </c>
      <c r="AL25" s="12" t="str">
        <f t="shared" ref="AL25:AL32" si="64">IF(ISTEXT($G25),((LEN($G25)-LEN(SUBSTITUTE($G25,"wg","")))/2)*100/($H25),"")</f>
        <v/>
      </c>
      <c r="AM25" s="4"/>
      <c r="AN25" s="17" t="str">
        <f t="shared" si="14"/>
        <v/>
      </c>
      <c r="AO25" s="55" t="str">
        <f t="shared" si="15"/>
        <v/>
      </c>
      <c r="AP25" s="73"/>
      <c r="AQ25" s="11" t="str">
        <f t="shared" si="16"/>
        <v/>
      </c>
      <c r="AR25" s="11" t="str">
        <f t="shared" si="17"/>
        <v/>
      </c>
      <c r="AS25" s="52" t="str">
        <f t="shared" si="18"/>
        <v/>
      </c>
      <c r="AT25" s="61" t="str">
        <f t="shared" si="19"/>
        <v/>
      </c>
      <c r="AU25" s="17" t="str">
        <f t="shared" si="20"/>
        <v/>
      </c>
      <c r="AV25" s="64" t="str">
        <f t="shared" si="21"/>
        <v/>
      </c>
      <c r="AW25" s="76"/>
      <c r="AX25" s="11" t="str">
        <f t="shared" si="22"/>
        <v/>
      </c>
      <c r="AY25" s="11" t="str">
        <f t="shared" si="23"/>
        <v/>
      </c>
      <c r="AZ25" s="68" t="str">
        <f t="shared" si="24"/>
        <v/>
      </c>
      <c r="BA25" s="4"/>
    </row>
    <row r="26" spans="1:53" ht="12.9" customHeight="1" x14ac:dyDescent="0.35">
      <c r="A26" s="15"/>
      <c r="B26" s="15"/>
      <c r="C26" s="16"/>
      <c r="D26" s="17"/>
      <c r="E26" s="18"/>
      <c r="F26" s="19"/>
      <c r="G26" s="22"/>
      <c r="H26" s="20" t="str">
        <f t="shared" si="1"/>
        <v/>
      </c>
      <c r="I26" s="11" t="str">
        <f>IF(ISTEXT(G26),((LEN(G26)-LEN(SUBSTITUTE(G26,"rbgw","")))/4+(LEN(G26)-LEN(SUBSTITUTE(G26,"rbwg","")))/4+(LEN(G26)-LEN(SUBSTITUTE(G26,"rgbw","")))/4+(LEN(G26)-LEN(SUBSTITUTE(G26,"rgwb","")))/4+(LEN(G26)-LEN(SUBSTITUTE(G26,"rwbg","")))/4+(LEN(G26)-LEN(SUBSTITUTE(G26,"rwgb","")))/4+(LEN(G26)-LEN(SUBSTITUTE(G26,"bgwr","")))/4+(LEN(G26)-LEN(SUBSTITUTE(G26,"bgrw","")))/4+(LEN(G26)-LEN(SUBSTITUTE(G26,"bwgr","")))/4+(LEN(G26)-LEN(SUBSTITUTE(G26,"bwrg","")))/4+(LEN(G26)-LEN(SUBSTITUTE(G26,"brgw","")))/4+(LEN(G26)-LEN(SUBSTITUTE(G26,"brwg","")))/4+(LEN(G26)-LEN(SUBSTITUTE(G26,"gwrb","")))/4+(LEN(G26)-LEN(SUBSTITUTE(G26,"gwbr","")))/4+(LEN(G26)-LEN(SUBSTITUTE(G26,"grwb","")))/4+(LEN(G26)-LEN(SUBSTITUTE(G26,"grbw","")))/4+(LEN(G26)-LEN(SUBSTITUTE(G26,"gbwr","")))/4+(LEN(G26)-LEN(SUBSTITUTE(G26,"gbrw","")))/4+(LEN(G26)-LEN(SUBSTITUTE(G26,"wrbg","")))/4+(LEN(G26)-LEN(SUBSTITUTE(G26,"wrgb","")))/4+(LEN(G26)-LEN(SUBSTITUTE(G26,"wbrg","")))/4+(LEN(G26)-LEN(SUBSTITUTE(G26,"wbgr","")))/4+(LEN(G26)-LEN(SUBSTITUTE(G26,"wgrb","")))/4+(LEN(G26)-LEN(SUBSTITUTE(G26,"wgbr","")))/4)*100/(H26-2),"")</f>
        <v/>
      </c>
      <c r="J26" s="28" t="str">
        <f t="shared" si="0"/>
        <v/>
      </c>
      <c r="K26" s="87"/>
      <c r="L26" s="3" t="str">
        <f t="shared" si="3"/>
        <v/>
      </c>
      <c r="M26" s="3" t="str">
        <f t="shared" si="4"/>
        <v/>
      </c>
      <c r="N26" s="3" t="str">
        <f t="shared" si="5"/>
        <v/>
      </c>
      <c r="O26" s="6" t="str">
        <f t="shared" si="6"/>
        <v/>
      </c>
      <c r="P26" s="29"/>
      <c r="Q26" s="90"/>
      <c r="R26" s="3" t="str">
        <f t="shared" si="7"/>
        <v/>
      </c>
      <c r="S26" s="3" t="str">
        <f t="shared" si="8"/>
        <v/>
      </c>
      <c r="T26" s="3" t="str">
        <f t="shared" si="9"/>
        <v/>
      </c>
      <c r="U26" s="3" t="str">
        <f t="shared" si="50"/>
        <v/>
      </c>
      <c r="V26" s="3" t="str">
        <f t="shared" si="51"/>
        <v/>
      </c>
      <c r="W26" s="25" t="str">
        <f t="shared" si="12"/>
        <v/>
      </c>
      <c r="X26" s="30"/>
      <c r="Y26" s="28" t="str">
        <f t="shared" si="13"/>
        <v/>
      </c>
      <c r="Z26" s="79"/>
      <c r="AA26" s="3" t="str">
        <f t="shared" si="53"/>
        <v/>
      </c>
      <c r="AB26" s="3" t="str">
        <f t="shared" si="54"/>
        <v/>
      </c>
      <c r="AC26" s="3" t="str">
        <f t="shared" si="55"/>
        <v/>
      </c>
      <c r="AD26" s="3" t="str">
        <f t="shared" si="56"/>
        <v/>
      </c>
      <c r="AE26" s="3" t="str">
        <f t="shared" si="57"/>
        <v/>
      </c>
      <c r="AF26" s="3" t="str">
        <f t="shared" si="58"/>
        <v/>
      </c>
      <c r="AG26" s="3" t="str">
        <f t="shared" si="59"/>
        <v/>
      </c>
      <c r="AH26" s="3" t="str">
        <f t="shared" si="60"/>
        <v/>
      </c>
      <c r="AI26" s="3" t="str">
        <f t="shared" si="61"/>
        <v/>
      </c>
      <c r="AJ26" s="3" t="str">
        <f t="shared" si="62"/>
        <v/>
      </c>
      <c r="AK26" s="3" t="str">
        <f t="shared" si="63"/>
        <v/>
      </c>
      <c r="AL26" s="12" t="str">
        <f t="shared" si="64"/>
        <v/>
      </c>
      <c r="AM26" s="4"/>
      <c r="AN26" s="17" t="str">
        <f t="shared" si="14"/>
        <v/>
      </c>
      <c r="AO26" s="55" t="str">
        <f t="shared" si="15"/>
        <v/>
      </c>
      <c r="AP26" s="73"/>
      <c r="AQ26" s="11" t="str">
        <f t="shared" si="16"/>
        <v/>
      </c>
      <c r="AR26" s="11" t="str">
        <f t="shared" si="17"/>
        <v/>
      </c>
      <c r="AS26" s="52" t="str">
        <f t="shared" si="18"/>
        <v/>
      </c>
      <c r="AT26" s="61" t="str">
        <f t="shared" si="19"/>
        <v/>
      </c>
      <c r="AU26" s="17" t="str">
        <f t="shared" si="20"/>
        <v/>
      </c>
      <c r="AV26" s="64" t="str">
        <f t="shared" si="21"/>
        <v/>
      </c>
      <c r="AW26" s="76"/>
      <c r="AX26" s="11" t="str">
        <f t="shared" si="22"/>
        <v/>
      </c>
      <c r="AY26" s="11" t="str">
        <f t="shared" si="23"/>
        <v/>
      </c>
      <c r="AZ26" s="68" t="str">
        <f t="shared" si="24"/>
        <v/>
      </c>
      <c r="BA26" s="4"/>
    </row>
    <row r="27" spans="1:53" ht="12.9" customHeight="1" x14ac:dyDescent="0.35">
      <c r="A27" s="15"/>
      <c r="B27" s="15"/>
      <c r="C27" s="16"/>
      <c r="D27" s="17"/>
      <c r="E27" s="18"/>
      <c r="F27" s="19"/>
      <c r="G27" s="22"/>
      <c r="H27" s="20" t="str">
        <f t="shared" si="1"/>
        <v/>
      </c>
      <c r="I27" s="11" t="str">
        <f t="shared" si="52"/>
        <v/>
      </c>
      <c r="J27" s="28" t="str">
        <f t="shared" si="0"/>
        <v/>
      </c>
      <c r="K27" s="87"/>
      <c r="L27" s="3" t="str">
        <f t="shared" si="3"/>
        <v/>
      </c>
      <c r="M27" s="3" t="str">
        <f t="shared" si="4"/>
        <v/>
      </c>
      <c r="N27" s="3" t="str">
        <f t="shared" si="5"/>
        <v/>
      </c>
      <c r="O27" s="6" t="str">
        <f t="shared" si="6"/>
        <v/>
      </c>
      <c r="P27" s="29"/>
      <c r="Q27" s="90"/>
      <c r="R27" s="3" t="str">
        <f t="shared" si="7"/>
        <v/>
      </c>
      <c r="S27" s="3" t="str">
        <f t="shared" si="8"/>
        <v/>
      </c>
      <c r="T27" s="3" t="str">
        <f t="shared" si="9"/>
        <v/>
      </c>
      <c r="U27" s="3" t="str">
        <f t="shared" si="50"/>
        <v/>
      </c>
      <c r="V27" s="3" t="str">
        <f t="shared" si="51"/>
        <v/>
      </c>
      <c r="W27" s="25" t="str">
        <f t="shared" si="12"/>
        <v/>
      </c>
      <c r="X27" s="30"/>
      <c r="Y27" s="28" t="str">
        <f t="shared" si="13"/>
        <v/>
      </c>
      <c r="Z27" s="79"/>
      <c r="AA27" s="3" t="str">
        <f t="shared" si="53"/>
        <v/>
      </c>
      <c r="AB27" s="3" t="str">
        <f t="shared" si="54"/>
        <v/>
      </c>
      <c r="AC27" s="3" t="str">
        <f t="shared" si="55"/>
        <v/>
      </c>
      <c r="AD27" s="3" t="str">
        <f t="shared" si="56"/>
        <v/>
      </c>
      <c r="AE27" s="3" t="str">
        <f t="shared" si="57"/>
        <v/>
      </c>
      <c r="AF27" s="3" t="str">
        <f t="shared" si="58"/>
        <v/>
      </c>
      <c r="AG27" s="3" t="str">
        <f t="shared" si="59"/>
        <v/>
      </c>
      <c r="AH27" s="3" t="str">
        <f t="shared" si="60"/>
        <v/>
      </c>
      <c r="AI27" s="3" t="str">
        <f t="shared" si="61"/>
        <v/>
      </c>
      <c r="AJ27" s="3" t="str">
        <f t="shared" si="62"/>
        <v/>
      </c>
      <c r="AK27" s="3" t="str">
        <f t="shared" si="63"/>
        <v/>
      </c>
      <c r="AL27" s="12" t="str">
        <f t="shared" si="64"/>
        <v/>
      </c>
      <c r="AM27" s="4"/>
      <c r="AN27" s="17" t="str">
        <f t="shared" si="14"/>
        <v/>
      </c>
      <c r="AO27" s="55" t="str">
        <f t="shared" si="15"/>
        <v/>
      </c>
      <c r="AP27" s="73"/>
      <c r="AQ27" s="11" t="str">
        <f t="shared" si="16"/>
        <v/>
      </c>
      <c r="AR27" s="11" t="str">
        <f t="shared" si="17"/>
        <v/>
      </c>
      <c r="AS27" s="52" t="str">
        <f t="shared" si="18"/>
        <v/>
      </c>
      <c r="AT27" s="61" t="str">
        <f t="shared" si="19"/>
        <v/>
      </c>
      <c r="AU27" s="17" t="str">
        <f t="shared" si="20"/>
        <v/>
      </c>
      <c r="AV27" s="64" t="str">
        <f t="shared" si="21"/>
        <v/>
      </c>
      <c r="AW27" s="76"/>
      <c r="AX27" s="11" t="str">
        <f t="shared" si="22"/>
        <v/>
      </c>
      <c r="AY27" s="11" t="str">
        <f t="shared" si="23"/>
        <v/>
      </c>
      <c r="AZ27" s="68" t="str">
        <f t="shared" si="24"/>
        <v/>
      </c>
      <c r="BA27" s="4"/>
    </row>
    <row r="28" spans="1:53" ht="12.9" customHeight="1" x14ac:dyDescent="0.35">
      <c r="A28" s="15"/>
      <c r="B28" s="15"/>
      <c r="C28" s="16"/>
      <c r="D28" s="17"/>
      <c r="E28" s="18"/>
      <c r="F28" s="19"/>
      <c r="G28" s="22"/>
      <c r="H28" s="20" t="str">
        <f t="shared" si="1"/>
        <v/>
      </c>
      <c r="I28" s="11" t="str">
        <f t="shared" si="52"/>
        <v/>
      </c>
      <c r="J28" s="28" t="str">
        <f t="shared" si="0"/>
        <v/>
      </c>
      <c r="K28" s="87"/>
      <c r="L28" s="3" t="str">
        <f t="shared" si="3"/>
        <v/>
      </c>
      <c r="M28" s="3" t="str">
        <f t="shared" si="4"/>
        <v/>
      </c>
      <c r="N28" s="3" t="str">
        <f t="shared" si="5"/>
        <v/>
      </c>
      <c r="O28" s="6" t="str">
        <f t="shared" si="6"/>
        <v/>
      </c>
      <c r="P28" s="29"/>
      <c r="Q28" s="90"/>
      <c r="R28" s="3" t="str">
        <f t="shared" si="7"/>
        <v/>
      </c>
      <c r="S28" s="3" t="str">
        <f t="shared" si="8"/>
        <v/>
      </c>
      <c r="T28" s="3" t="str">
        <f t="shared" si="9"/>
        <v/>
      </c>
      <c r="U28" s="3" t="str">
        <f t="shared" si="50"/>
        <v/>
      </c>
      <c r="V28" s="3" t="str">
        <f t="shared" si="51"/>
        <v/>
      </c>
      <c r="W28" s="25" t="str">
        <f t="shared" si="12"/>
        <v/>
      </c>
      <c r="X28" s="30"/>
      <c r="Y28" s="28" t="str">
        <f t="shared" si="13"/>
        <v/>
      </c>
      <c r="Z28" s="79"/>
      <c r="AA28" s="3" t="str">
        <f t="shared" si="53"/>
        <v/>
      </c>
      <c r="AB28" s="3" t="str">
        <f t="shared" si="54"/>
        <v/>
      </c>
      <c r="AC28" s="3" t="str">
        <f t="shared" si="55"/>
        <v/>
      </c>
      <c r="AD28" s="3" t="str">
        <f t="shared" si="56"/>
        <v/>
      </c>
      <c r="AE28" s="3" t="str">
        <f t="shared" si="57"/>
        <v/>
      </c>
      <c r="AF28" s="3" t="str">
        <f t="shared" si="58"/>
        <v/>
      </c>
      <c r="AG28" s="3" t="str">
        <f t="shared" si="59"/>
        <v/>
      </c>
      <c r="AH28" s="3" t="str">
        <f t="shared" si="60"/>
        <v/>
      </c>
      <c r="AI28" s="3" t="str">
        <f t="shared" si="61"/>
        <v/>
      </c>
      <c r="AJ28" s="3" t="str">
        <f t="shared" si="62"/>
        <v/>
      </c>
      <c r="AK28" s="3" t="str">
        <f t="shared" si="63"/>
        <v/>
      </c>
      <c r="AL28" s="12" t="str">
        <f t="shared" si="64"/>
        <v/>
      </c>
      <c r="AM28" s="4"/>
      <c r="AN28" s="17" t="str">
        <f t="shared" si="14"/>
        <v/>
      </c>
      <c r="AO28" s="55" t="str">
        <f t="shared" si="15"/>
        <v/>
      </c>
      <c r="AP28" s="73"/>
      <c r="AQ28" s="11" t="str">
        <f t="shared" si="16"/>
        <v/>
      </c>
      <c r="AR28" s="11" t="str">
        <f t="shared" si="17"/>
        <v/>
      </c>
      <c r="AS28" s="52" t="str">
        <f t="shared" si="18"/>
        <v/>
      </c>
      <c r="AT28" s="61" t="str">
        <f t="shared" si="19"/>
        <v/>
      </c>
      <c r="AU28" s="17" t="str">
        <f t="shared" si="20"/>
        <v/>
      </c>
      <c r="AV28" s="64" t="str">
        <f t="shared" si="21"/>
        <v/>
      </c>
      <c r="AW28" s="76"/>
      <c r="AX28" s="11" t="str">
        <f t="shared" si="22"/>
        <v/>
      </c>
      <c r="AY28" s="11" t="str">
        <f t="shared" si="23"/>
        <v/>
      </c>
      <c r="AZ28" s="68" t="str">
        <f t="shared" si="24"/>
        <v/>
      </c>
      <c r="BA28" s="4"/>
    </row>
    <row r="29" spans="1:53" ht="12.9" customHeight="1" x14ac:dyDescent="0.35">
      <c r="A29" s="15"/>
      <c r="B29" s="15"/>
      <c r="C29" s="16"/>
      <c r="D29" s="17"/>
      <c r="E29" s="18"/>
      <c r="F29" s="19"/>
      <c r="G29" s="22"/>
      <c r="H29" s="20" t="str">
        <f t="shared" si="1"/>
        <v/>
      </c>
      <c r="I29" s="11" t="str">
        <f>IF(ISTEXT(G29),((LEN(G29)-LEN(SUBSTITUTE(G29,"rbgw","")))/4+(LEN(G29)-LEN(SUBSTITUTE(G29,"rbwg","")))/4+(LEN(G29)-LEN(SUBSTITUTE(G29,"rgbw","")))/4+(LEN(G29)-LEN(SUBSTITUTE(G29,"rgwb","")))/4+(LEN(G29)-LEN(SUBSTITUTE(G29,"rwbg","")))/4+(LEN(G29)-LEN(SUBSTITUTE(G29,"rwgb","")))/4+(LEN(G29)-LEN(SUBSTITUTE(G29,"bgwr","")))/4+(LEN(G29)-LEN(SUBSTITUTE(G29,"bgrw","")))/4+(LEN(G29)-LEN(SUBSTITUTE(G29,"bwgr","")))/4+(LEN(G29)-LEN(SUBSTITUTE(G29,"bwrg","")))/4+(LEN(G29)-LEN(SUBSTITUTE(G29,"brgw","")))/4+(LEN(G29)-LEN(SUBSTITUTE(G29,"brwg","")))/4+(LEN(G29)-LEN(SUBSTITUTE(G29,"gwrb","")))/4+(LEN(G29)-LEN(SUBSTITUTE(G29,"gwbr","")))/4+(LEN(G29)-LEN(SUBSTITUTE(G29,"grwb","")))/4+(LEN(G29)-LEN(SUBSTITUTE(G29,"grbw","")))/4+(LEN(G29)-LEN(SUBSTITUTE(G29,"gbwr","")))/4+(LEN(G29)-LEN(SUBSTITUTE(G29,"gbrw","")))/4+(LEN(G29)-LEN(SUBSTITUTE(G29,"wrbg","")))/4+(LEN(G29)-LEN(SUBSTITUTE(G29,"wrgb","")))/4+(LEN(G29)-LEN(SUBSTITUTE(G29,"wbrg","")))/4+(LEN(G29)-LEN(SUBSTITUTE(G29,"wbgr","")))/4+(LEN(G29)-LEN(SUBSTITUTE(G29,"wgrb","")))/4+(LEN(G29)-LEN(SUBSTITUTE(G29,"wgbr","")))/4)*100/(H29-2),"")</f>
        <v/>
      </c>
      <c r="J29" s="28" t="str">
        <f t="shared" si="0"/>
        <v/>
      </c>
      <c r="K29" s="87"/>
      <c r="L29" s="3" t="str">
        <f t="shared" si="3"/>
        <v/>
      </c>
      <c r="M29" s="3" t="str">
        <f t="shared" si="4"/>
        <v/>
      </c>
      <c r="N29" s="3" t="str">
        <f t="shared" si="5"/>
        <v/>
      </c>
      <c r="O29" s="6" t="str">
        <f t="shared" si="6"/>
        <v/>
      </c>
      <c r="P29" s="29"/>
      <c r="Q29" s="90"/>
      <c r="R29" s="3" t="str">
        <f t="shared" si="7"/>
        <v/>
      </c>
      <c r="S29" s="3" t="str">
        <f t="shared" si="8"/>
        <v/>
      </c>
      <c r="T29" s="3" t="str">
        <f t="shared" si="9"/>
        <v/>
      </c>
      <c r="U29" s="3" t="str">
        <f t="shared" si="50"/>
        <v/>
      </c>
      <c r="V29" s="3" t="str">
        <f t="shared" si="51"/>
        <v/>
      </c>
      <c r="W29" s="25" t="str">
        <f t="shared" si="12"/>
        <v/>
      </c>
      <c r="X29" s="30"/>
      <c r="Y29" s="28" t="str">
        <f t="shared" si="13"/>
        <v/>
      </c>
      <c r="Z29" s="79"/>
      <c r="AA29" s="3" t="str">
        <f t="shared" si="53"/>
        <v/>
      </c>
      <c r="AB29" s="3" t="str">
        <f t="shared" si="54"/>
        <v/>
      </c>
      <c r="AC29" s="3" t="str">
        <f t="shared" si="55"/>
        <v/>
      </c>
      <c r="AD29" s="3" t="str">
        <f t="shared" si="56"/>
        <v/>
      </c>
      <c r="AE29" s="3" t="str">
        <f t="shared" si="57"/>
        <v/>
      </c>
      <c r="AF29" s="3" t="str">
        <f t="shared" si="58"/>
        <v/>
      </c>
      <c r="AG29" s="3" t="str">
        <f t="shared" si="59"/>
        <v/>
      </c>
      <c r="AH29" s="3" t="str">
        <f t="shared" si="60"/>
        <v/>
      </c>
      <c r="AI29" s="3" t="str">
        <f t="shared" si="61"/>
        <v/>
      </c>
      <c r="AJ29" s="3" t="str">
        <f t="shared" si="62"/>
        <v/>
      </c>
      <c r="AK29" s="3" t="str">
        <f t="shared" si="63"/>
        <v/>
      </c>
      <c r="AL29" s="12" t="str">
        <f t="shared" si="64"/>
        <v/>
      </c>
      <c r="AM29" s="4"/>
      <c r="AN29" s="17" t="str">
        <f t="shared" si="14"/>
        <v/>
      </c>
      <c r="AO29" s="55" t="str">
        <f t="shared" si="15"/>
        <v/>
      </c>
      <c r="AP29" s="73"/>
      <c r="AQ29" s="11" t="str">
        <f t="shared" si="16"/>
        <v/>
      </c>
      <c r="AR29" s="11" t="str">
        <f t="shared" si="17"/>
        <v/>
      </c>
      <c r="AS29" s="52" t="str">
        <f t="shared" si="18"/>
        <v/>
      </c>
      <c r="AT29" s="61" t="str">
        <f t="shared" si="19"/>
        <v/>
      </c>
      <c r="AU29" s="17" t="str">
        <f t="shared" si="20"/>
        <v/>
      </c>
      <c r="AV29" s="64" t="str">
        <f t="shared" si="21"/>
        <v/>
      </c>
      <c r="AW29" s="76"/>
      <c r="AX29" s="11" t="str">
        <f t="shared" si="22"/>
        <v/>
      </c>
      <c r="AY29" s="11" t="str">
        <f t="shared" si="23"/>
        <v/>
      </c>
      <c r="AZ29" s="68" t="str">
        <f t="shared" si="24"/>
        <v/>
      </c>
      <c r="BA29" s="4"/>
    </row>
    <row r="30" spans="1:53" ht="12.9" customHeight="1" x14ac:dyDescent="0.35">
      <c r="A30" s="15"/>
      <c r="B30" s="15"/>
      <c r="C30" s="16"/>
      <c r="D30" s="17"/>
      <c r="E30" s="18"/>
      <c r="F30" s="19"/>
      <c r="G30" s="22"/>
      <c r="H30" s="20" t="str">
        <f t="shared" si="1"/>
        <v/>
      </c>
      <c r="I30" s="11" t="str">
        <f t="shared" si="52"/>
        <v/>
      </c>
      <c r="J30" s="28" t="str">
        <f t="shared" si="0"/>
        <v/>
      </c>
      <c r="K30" s="87"/>
      <c r="L30" s="3" t="str">
        <f t="shared" si="3"/>
        <v/>
      </c>
      <c r="M30" s="3" t="str">
        <f t="shared" si="4"/>
        <v/>
      </c>
      <c r="N30" s="3" t="str">
        <f t="shared" si="5"/>
        <v/>
      </c>
      <c r="O30" s="6" t="str">
        <f t="shared" si="6"/>
        <v/>
      </c>
      <c r="P30" s="29"/>
      <c r="Q30" s="90"/>
      <c r="R30" s="3" t="str">
        <f t="shared" si="7"/>
        <v/>
      </c>
      <c r="S30" s="3" t="str">
        <f t="shared" si="8"/>
        <v/>
      </c>
      <c r="T30" s="3" t="str">
        <f t="shared" si="9"/>
        <v/>
      </c>
      <c r="U30" s="3" t="str">
        <f t="shared" si="50"/>
        <v/>
      </c>
      <c r="V30" s="3" t="str">
        <f t="shared" si="51"/>
        <v/>
      </c>
      <c r="W30" s="25" t="str">
        <f t="shared" si="12"/>
        <v/>
      </c>
      <c r="X30" s="30"/>
      <c r="Y30" s="28" t="str">
        <f t="shared" si="13"/>
        <v/>
      </c>
      <c r="Z30" s="79"/>
      <c r="AA30" s="3" t="str">
        <f t="shared" si="53"/>
        <v/>
      </c>
      <c r="AB30" s="3" t="str">
        <f t="shared" si="54"/>
        <v/>
      </c>
      <c r="AC30" s="3" t="str">
        <f t="shared" si="55"/>
        <v/>
      </c>
      <c r="AD30" s="3" t="str">
        <f t="shared" si="56"/>
        <v/>
      </c>
      <c r="AE30" s="3" t="str">
        <f t="shared" si="57"/>
        <v/>
      </c>
      <c r="AF30" s="3" t="str">
        <f t="shared" si="58"/>
        <v/>
      </c>
      <c r="AG30" s="3" t="str">
        <f t="shared" si="59"/>
        <v/>
      </c>
      <c r="AH30" s="3" t="str">
        <f t="shared" si="60"/>
        <v/>
      </c>
      <c r="AI30" s="3" t="str">
        <f t="shared" si="61"/>
        <v/>
      </c>
      <c r="AJ30" s="3" t="str">
        <f t="shared" si="62"/>
        <v/>
      </c>
      <c r="AK30" s="3" t="str">
        <f t="shared" si="63"/>
        <v/>
      </c>
      <c r="AL30" s="12" t="str">
        <f t="shared" si="64"/>
        <v/>
      </c>
      <c r="AM30" s="4"/>
      <c r="AN30" s="17" t="str">
        <f t="shared" si="14"/>
        <v/>
      </c>
      <c r="AO30" s="55" t="str">
        <f t="shared" si="15"/>
        <v/>
      </c>
      <c r="AP30" s="73"/>
      <c r="AQ30" s="11" t="str">
        <f t="shared" si="16"/>
        <v/>
      </c>
      <c r="AR30" s="11" t="str">
        <f t="shared" si="17"/>
        <v/>
      </c>
      <c r="AS30" s="52" t="str">
        <f t="shared" si="18"/>
        <v/>
      </c>
      <c r="AT30" s="61" t="str">
        <f t="shared" si="19"/>
        <v/>
      </c>
      <c r="AU30" s="17" t="str">
        <f t="shared" si="20"/>
        <v/>
      </c>
      <c r="AV30" s="64" t="str">
        <f t="shared" si="21"/>
        <v/>
      </c>
      <c r="AW30" s="76"/>
      <c r="AX30" s="11" t="str">
        <f t="shared" si="22"/>
        <v/>
      </c>
      <c r="AY30" s="11" t="str">
        <f t="shared" si="23"/>
        <v/>
      </c>
      <c r="AZ30" s="68" t="str">
        <f t="shared" si="24"/>
        <v/>
      </c>
      <c r="BA30" s="4"/>
    </row>
    <row r="31" spans="1:53" ht="12.9" customHeight="1" x14ac:dyDescent="0.35">
      <c r="A31" s="15"/>
      <c r="B31" s="15"/>
      <c r="C31" s="16"/>
      <c r="D31" s="17"/>
      <c r="E31" s="18"/>
      <c r="F31" s="19"/>
      <c r="G31" s="22"/>
      <c r="H31" s="20" t="str">
        <f t="shared" si="1"/>
        <v/>
      </c>
      <c r="I31" s="11" t="str">
        <f t="shared" si="52"/>
        <v/>
      </c>
      <c r="J31" s="28" t="str">
        <f t="shared" si="0"/>
        <v/>
      </c>
      <c r="K31" s="87"/>
      <c r="L31" s="3" t="str">
        <f t="shared" si="3"/>
        <v/>
      </c>
      <c r="M31" s="3" t="str">
        <f t="shared" si="4"/>
        <v/>
      </c>
      <c r="N31" s="3" t="str">
        <f t="shared" si="5"/>
        <v/>
      </c>
      <c r="O31" s="6" t="str">
        <f t="shared" si="6"/>
        <v/>
      </c>
      <c r="P31" s="29"/>
      <c r="Q31" s="90"/>
      <c r="R31" s="3" t="str">
        <f t="shared" si="7"/>
        <v/>
      </c>
      <c r="S31" s="3" t="str">
        <f t="shared" si="8"/>
        <v/>
      </c>
      <c r="T31" s="3" t="str">
        <f t="shared" si="9"/>
        <v/>
      </c>
      <c r="U31" s="3" t="str">
        <f t="shared" si="50"/>
        <v/>
      </c>
      <c r="V31" s="3" t="str">
        <f t="shared" si="51"/>
        <v/>
      </c>
      <c r="W31" s="25" t="str">
        <f t="shared" si="12"/>
        <v/>
      </c>
      <c r="X31" s="30"/>
      <c r="Y31" s="28" t="str">
        <f t="shared" si="13"/>
        <v/>
      </c>
      <c r="Z31" s="79"/>
      <c r="AA31" s="3" t="str">
        <f t="shared" si="53"/>
        <v/>
      </c>
      <c r="AB31" s="3" t="str">
        <f t="shared" si="54"/>
        <v/>
      </c>
      <c r="AC31" s="3" t="str">
        <f t="shared" si="55"/>
        <v/>
      </c>
      <c r="AD31" s="3" t="str">
        <f t="shared" si="56"/>
        <v/>
      </c>
      <c r="AE31" s="3" t="str">
        <f t="shared" si="57"/>
        <v/>
      </c>
      <c r="AF31" s="3" t="str">
        <f t="shared" si="58"/>
        <v/>
      </c>
      <c r="AG31" s="3" t="str">
        <f t="shared" si="59"/>
        <v/>
      </c>
      <c r="AH31" s="3" t="str">
        <f t="shared" si="60"/>
        <v/>
      </c>
      <c r="AI31" s="3" t="str">
        <f t="shared" si="61"/>
        <v/>
      </c>
      <c r="AJ31" s="3" t="str">
        <f t="shared" si="62"/>
        <v/>
      </c>
      <c r="AK31" s="3" t="str">
        <f t="shared" si="63"/>
        <v/>
      </c>
      <c r="AL31" s="12" t="str">
        <f t="shared" si="64"/>
        <v/>
      </c>
      <c r="AM31" s="4"/>
      <c r="AN31" s="17" t="str">
        <f t="shared" si="14"/>
        <v/>
      </c>
      <c r="AO31" s="55" t="str">
        <f t="shared" si="15"/>
        <v/>
      </c>
      <c r="AP31" s="73"/>
      <c r="AQ31" s="11" t="str">
        <f t="shared" si="16"/>
        <v/>
      </c>
      <c r="AR31" s="11" t="str">
        <f t="shared" si="17"/>
        <v/>
      </c>
      <c r="AS31" s="52" t="str">
        <f t="shared" si="18"/>
        <v/>
      </c>
      <c r="AT31" s="61" t="str">
        <f t="shared" si="19"/>
        <v/>
      </c>
      <c r="AU31" s="17" t="str">
        <f t="shared" si="20"/>
        <v/>
      </c>
      <c r="AV31" s="64" t="str">
        <f t="shared" si="21"/>
        <v/>
      </c>
      <c r="AW31" s="76"/>
      <c r="AX31" s="11" t="str">
        <f t="shared" si="22"/>
        <v/>
      </c>
      <c r="AY31" s="11" t="str">
        <f t="shared" si="23"/>
        <v/>
      </c>
      <c r="AZ31" s="68" t="str">
        <f t="shared" si="24"/>
        <v/>
      </c>
      <c r="BA31" s="4"/>
    </row>
    <row r="32" spans="1:53" ht="12.9" customHeight="1" x14ac:dyDescent="0.35">
      <c r="A32" s="15"/>
      <c r="B32" s="15"/>
      <c r="C32" s="16"/>
      <c r="D32" s="17"/>
      <c r="E32" s="18"/>
      <c r="F32" s="19"/>
      <c r="G32" s="22"/>
      <c r="H32" s="20" t="str">
        <f t="shared" si="1"/>
        <v/>
      </c>
      <c r="I32" s="11" t="str">
        <f>IF(ISTEXT(G32),((LEN(G32)-LEN(SUBSTITUTE(G32,"rbgw","")))/4+(LEN(G32)-LEN(SUBSTITUTE(G32,"rbwg","")))/4+(LEN(G32)-LEN(SUBSTITUTE(G32,"rgbw","")))/4+(LEN(G32)-LEN(SUBSTITUTE(G32,"rgwb","")))/4+(LEN(G32)-LEN(SUBSTITUTE(G32,"rwbg","")))/4+(LEN(G32)-LEN(SUBSTITUTE(G32,"rwgb","")))/4+(LEN(G32)-LEN(SUBSTITUTE(G32,"bgwr","")))/4+(LEN(G32)-LEN(SUBSTITUTE(G32,"bgrw","")))/4+(LEN(G32)-LEN(SUBSTITUTE(G32,"bwgr","")))/4+(LEN(G32)-LEN(SUBSTITUTE(G32,"bwrg","")))/4+(LEN(G32)-LEN(SUBSTITUTE(G32,"brgw","")))/4+(LEN(G32)-LEN(SUBSTITUTE(G32,"brwg","")))/4+(LEN(G32)-LEN(SUBSTITUTE(G32,"gwrb","")))/4+(LEN(G32)-LEN(SUBSTITUTE(G32,"gwbr","")))/4+(LEN(G32)-LEN(SUBSTITUTE(G32,"grwb","")))/4+(LEN(G32)-LEN(SUBSTITUTE(G32,"grbw","")))/4+(LEN(G32)-LEN(SUBSTITUTE(G32,"gbwr","")))/4+(LEN(G32)-LEN(SUBSTITUTE(G32,"gbrw","")))/4+(LEN(G32)-LEN(SUBSTITUTE(G32,"wrbg","")))/4+(LEN(G32)-LEN(SUBSTITUTE(G32,"wrgb","")))/4+(LEN(G32)-LEN(SUBSTITUTE(G32,"wbrg","")))/4+(LEN(G32)-LEN(SUBSTITUTE(G32,"wbgr","")))/4+(LEN(G32)-LEN(SUBSTITUTE(G32,"wgrb","")))/4+(LEN(G32)-LEN(SUBSTITUTE(G32,"wgbr","")))/4)*100/(H32-2),"")</f>
        <v/>
      </c>
      <c r="J32" s="28" t="str">
        <f t="shared" si="0"/>
        <v/>
      </c>
      <c r="K32" s="87"/>
      <c r="L32" s="3" t="str">
        <f t="shared" si="3"/>
        <v/>
      </c>
      <c r="M32" s="3" t="str">
        <f t="shared" si="4"/>
        <v/>
      </c>
      <c r="N32" s="3" t="str">
        <f t="shared" si="5"/>
        <v/>
      </c>
      <c r="O32" s="6" t="str">
        <f t="shared" si="6"/>
        <v/>
      </c>
      <c r="P32" s="29"/>
      <c r="Q32" s="90"/>
      <c r="R32" s="3" t="str">
        <f t="shared" si="7"/>
        <v/>
      </c>
      <c r="S32" s="3" t="str">
        <f t="shared" si="8"/>
        <v/>
      </c>
      <c r="T32" s="3" t="str">
        <f t="shared" si="9"/>
        <v/>
      </c>
      <c r="U32" s="3" t="str">
        <f t="shared" si="50"/>
        <v/>
      </c>
      <c r="V32" s="3" t="str">
        <f t="shared" si="51"/>
        <v/>
      </c>
      <c r="W32" s="25" t="str">
        <f t="shared" si="12"/>
        <v/>
      </c>
      <c r="X32" s="30"/>
      <c r="Y32" s="28" t="str">
        <f t="shared" si="13"/>
        <v/>
      </c>
      <c r="Z32" s="79"/>
      <c r="AA32" s="3" t="str">
        <f t="shared" si="53"/>
        <v/>
      </c>
      <c r="AB32" s="3" t="str">
        <f t="shared" si="54"/>
        <v/>
      </c>
      <c r="AC32" s="3" t="str">
        <f t="shared" si="55"/>
        <v/>
      </c>
      <c r="AD32" s="3" t="str">
        <f t="shared" si="56"/>
        <v/>
      </c>
      <c r="AE32" s="3" t="str">
        <f t="shared" si="57"/>
        <v/>
      </c>
      <c r="AF32" s="3" t="str">
        <f t="shared" si="58"/>
        <v/>
      </c>
      <c r="AG32" s="3" t="str">
        <f t="shared" si="59"/>
        <v/>
      </c>
      <c r="AH32" s="3" t="str">
        <f t="shared" si="60"/>
        <v/>
      </c>
      <c r="AI32" s="3" t="str">
        <f t="shared" si="61"/>
        <v/>
      </c>
      <c r="AJ32" s="3" t="str">
        <f t="shared" si="62"/>
        <v/>
      </c>
      <c r="AK32" s="3" t="str">
        <f t="shared" si="63"/>
        <v/>
      </c>
      <c r="AL32" s="12" t="str">
        <f t="shared" si="64"/>
        <v/>
      </c>
      <c r="AM32" s="4"/>
      <c r="AN32" s="17" t="str">
        <f t="shared" si="14"/>
        <v/>
      </c>
      <c r="AO32" s="55" t="str">
        <f t="shared" si="15"/>
        <v/>
      </c>
      <c r="AP32" s="73"/>
      <c r="AQ32" s="11" t="str">
        <f t="shared" si="16"/>
        <v/>
      </c>
      <c r="AR32" s="11" t="str">
        <f t="shared" si="17"/>
        <v/>
      </c>
      <c r="AS32" s="52" t="str">
        <f t="shared" si="18"/>
        <v/>
      </c>
      <c r="AT32" s="61" t="str">
        <f t="shared" si="19"/>
        <v/>
      </c>
      <c r="AU32" s="17" t="str">
        <f t="shared" si="20"/>
        <v/>
      </c>
      <c r="AV32" s="64" t="str">
        <f t="shared" si="21"/>
        <v/>
      </c>
      <c r="AW32" s="76"/>
      <c r="AX32" s="11" t="str">
        <f t="shared" si="22"/>
        <v/>
      </c>
      <c r="AY32" s="11" t="str">
        <f t="shared" si="23"/>
        <v/>
      </c>
      <c r="AZ32" s="68" t="str">
        <f t="shared" si="24"/>
        <v/>
      </c>
      <c r="BA32" s="4"/>
    </row>
    <row r="33" spans="1:53" ht="12.9" customHeight="1" x14ac:dyDescent="0.35">
      <c r="A33" s="15"/>
      <c r="B33" s="15"/>
      <c r="C33" s="16"/>
      <c r="D33" s="17"/>
      <c r="E33" s="18"/>
      <c r="F33" s="19"/>
      <c r="G33" s="22"/>
      <c r="H33" s="20" t="str">
        <f t="shared" si="1"/>
        <v/>
      </c>
      <c r="I33" s="11" t="str">
        <f t="shared" si="52"/>
        <v/>
      </c>
      <c r="J33" s="28" t="str">
        <f t="shared" si="0"/>
        <v/>
      </c>
      <c r="K33" s="87"/>
      <c r="L33" s="3" t="str">
        <f t="shared" si="3"/>
        <v/>
      </c>
      <c r="M33" s="3" t="str">
        <f t="shared" si="4"/>
        <v/>
      </c>
      <c r="N33" s="3" t="str">
        <f t="shared" si="5"/>
        <v/>
      </c>
      <c r="O33" s="6" t="str">
        <f t="shared" si="6"/>
        <v/>
      </c>
      <c r="P33" s="29"/>
      <c r="Q33" s="90"/>
      <c r="R33" s="3" t="str">
        <f t="shared" si="7"/>
        <v/>
      </c>
      <c r="S33" s="3" t="str">
        <f t="shared" si="8"/>
        <v/>
      </c>
      <c r="T33" s="3" t="str">
        <f t="shared" si="9"/>
        <v/>
      </c>
      <c r="U33" s="3" t="str">
        <f t="shared" si="50"/>
        <v/>
      </c>
      <c r="V33" s="3" t="str">
        <f t="shared" si="51"/>
        <v/>
      </c>
      <c r="W33" s="25" t="str">
        <f t="shared" si="12"/>
        <v/>
      </c>
      <c r="X33" s="30"/>
      <c r="Y33" s="28" t="str">
        <f t="shared" si="13"/>
        <v/>
      </c>
      <c r="Z33" s="79"/>
      <c r="AA33" s="3" t="str">
        <f t="shared" ref="AA33:AA38" si="65">IF(ISTEXT($G33),((LEN($G33)-LEN(SUBSTITUTE($G33,"rb","")))/2)*100/($H33),"")</f>
        <v/>
      </c>
      <c r="AB33" s="3" t="str">
        <f t="shared" ref="AB33:AB38" si="66">IF(ISTEXT($G33),((LEN($G33)-LEN(SUBSTITUTE($G33,"rg","")))/2)*100/($H33),"")</f>
        <v/>
      </c>
      <c r="AC33" s="3" t="str">
        <f t="shared" ref="AC33:AC38" si="67">IF(ISTEXT($G33),((LEN($G33)-LEN(SUBSTITUTE($G33,"rw","")))/2)*100/($H33),"")</f>
        <v/>
      </c>
      <c r="AD33" s="3" t="str">
        <f t="shared" ref="AD33:AD38" si="68">IF(ISTEXT($G33),((LEN($G33)-LEN(SUBSTITUTE($G33,"br","")))/2)*100/($H33),"")</f>
        <v/>
      </c>
      <c r="AE33" s="3" t="str">
        <f t="shared" ref="AE33:AE38" si="69">IF(ISTEXT($G33),((LEN($G33)-LEN(SUBSTITUTE($G33,"bg","")))/2)*100/($H33),"")</f>
        <v/>
      </c>
      <c r="AF33" s="3" t="str">
        <f t="shared" ref="AF33:AF38" si="70">IF(ISTEXT($G33),((LEN($G33)-LEN(SUBSTITUTE($G33,"bw","")))/2)*100/($H33),"")</f>
        <v/>
      </c>
      <c r="AG33" s="3" t="str">
        <f t="shared" ref="AG33:AG38" si="71">IF(ISTEXT($G33),((LEN($G33)-LEN(SUBSTITUTE($G33,"gr","")))/2)*100/($H33),"")</f>
        <v/>
      </c>
      <c r="AH33" s="3" t="str">
        <f t="shared" ref="AH33:AH38" si="72">IF(ISTEXT($G33),((LEN($G33)-LEN(SUBSTITUTE($G33,"gb","")))/2)*100/($H33),"")</f>
        <v/>
      </c>
      <c r="AI33" s="3" t="str">
        <f t="shared" ref="AI33:AI38" si="73">IF(ISTEXT($G33),((LEN($G33)-LEN(SUBSTITUTE($G33,"gw","")))/2)*100/($H33),"")</f>
        <v/>
      </c>
      <c r="AJ33" s="3" t="str">
        <f t="shared" ref="AJ33:AJ38" si="74">IF(ISTEXT($G33),((LEN($G33)-LEN(SUBSTITUTE($G33,"wr","")))/2)*100/($H33),"")</f>
        <v/>
      </c>
      <c r="AK33" s="3" t="str">
        <f t="shared" ref="AK33:AK38" si="75">IF(ISTEXT($G33),((LEN($G33)-LEN(SUBSTITUTE($G33,"wb","")))/2)*100/($H33),"")</f>
        <v/>
      </c>
      <c r="AL33" s="12" t="str">
        <f t="shared" ref="AL33:AL38" si="76">IF(ISTEXT($G33),((LEN($G33)-LEN(SUBSTITUTE($G33,"wg","")))/2)*100/($H33),"")</f>
        <v/>
      </c>
      <c r="AM33" s="4"/>
      <c r="AN33" s="17" t="str">
        <f t="shared" si="14"/>
        <v/>
      </c>
      <c r="AO33" s="55" t="str">
        <f t="shared" si="15"/>
        <v/>
      </c>
      <c r="AP33" s="73"/>
      <c r="AQ33" s="11" t="str">
        <f t="shared" si="16"/>
        <v/>
      </c>
      <c r="AR33" s="11" t="str">
        <f t="shared" si="17"/>
        <v/>
      </c>
      <c r="AS33" s="52" t="str">
        <f t="shared" si="18"/>
        <v/>
      </c>
      <c r="AT33" s="61" t="str">
        <f t="shared" si="19"/>
        <v/>
      </c>
      <c r="AU33" s="17" t="str">
        <f t="shared" si="20"/>
        <v/>
      </c>
      <c r="AV33" s="64" t="str">
        <f t="shared" si="21"/>
        <v/>
      </c>
      <c r="AW33" s="76"/>
      <c r="AX33" s="11" t="str">
        <f t="shared" si="22"/>
        <v/>
      </c>
      <c r="AY33" s="11" t="str">
        <f t="shared" si="23"/>
        <v/>
      </c>
      <c r="AZ33" s="68" t="str">
        <f t="shared" si="24"/>
        <v/>
      </c>
      <c r="BA33" s="4"/>
    </row>
    <row r="34" spans="1:53" ht="12.9" customHeight="1" x14ac:dyDescent="0.35">
      <c r="A34" s="15"/>
      <c r="B34" s="15"/>
      <c r="C34" s="16"/>
      <c r="D34" s="17"/>
      <c r="E34" s="18"/>
      <c r="F34" s="19"/>
      <c r="G34" s="22"/>
      <c r="H34" s="20" t="str">
        <f t="shared" si="1"/>
        <v/>
      </c>
      <c r="I34" s="11" t="str">
        <f>IF(ISTEXT(G34),((LEN(G34)-LEN(SUBSTITUTE(G34,"rbgw","")))/4+(LEN(G34)-LEN(SUBSTITUTE(G34,"rbwg","")))/4+(LEN(G34)-LEN(SUBSTITUTE(G34,"rgbw","")))/4+(LEN(G34)-LEN(SUBSTITUTE(G34,"rgwb","")))/4+(LEN(G34)-LEN(SUBSTITUTE(G34,"rwbg","")))/4+(LEN(G34)-LEN(SUBSTITUTE(G34,"rwgb","")))/4+(LEN(G34)-LEN(SUBSTITUTE(G34,"bgwr","")))/4+(LEN(G34)-LEN(SUBSTITUTE(G34,"bgrw","")))/4+(LEN(G34)-LEN(SUBSTITUTE(G34,"bwgr","")))/4+(LEN(G34)-LEN(SUBSTITUTE(G34,"bwrg","")))/4+(LEN(G34)-LEN(SUBSTITUTE(G34,"brgw","")))/4+(LEN(G34)-LEN(SUBSTITUTE(G34,"brwg","")))/4+(LEN(G34)-LEN(SUBSTITUTE(G34,"gwrb","")))/4+(LEN(G34)-LEN(SUBSTITUTE(G34,"gwbr","")))/4+(LEN(G34)-LEN(SUBSTITUTE(G34,"grwb","")))/4+(LEN(G34)-LEN(SUBSTITUTE(G34,"grbw","")))/4+(LEN(G34)-LEN(SUBSTITUTE(G34,"gbwr","")))/4+(LEN(G34)-LEN(SUBSTITUTE(G34,"gbrw","")))/4+(LEN(G34)-LEN(SUBSTITUTE(G34,"wrbg","")))/4+(LEN(G34)-LEN(SUBSTITUTE(G34,"wrgb","")))/4+(LEN(G34)-LEN(SUBSTITUTE(G34,"wbrg","")))/4+(LEN(G34)-LEN(SUBSTITUTE(G34,"wbgr","")))/4+(LEN(G34)-LEN(SUBSTITUTE(G34,"wgrb","")))/4+(LEN(G34)-LEN(SUBSTITUTE(G34,"wgbr","")))/4)*100/(H34-2),"")</f>
        <v/>
      </c>
      <c r="J34" s="28" t="str">
        <f t="shared" si="0"/>
        <v/>
      </c>
      <c r="K34" s="87"/>
      <c r="L34" s="3" t="str">
        <f t="shared" si="3"/>
        <v/>
      </c>
      <c r="M34" s="3" t="str">
        <f t="shared" si="4"/>
        <v/>
      </c>
      <c r="N34" s="3" t="str">
        <f t="shared" si="5"/>
        <v/>
      </c>
      <c r="O34" s="6" t="str">
        <f t="shared" si="6"/>
        <v/>
      </c>
      <c r="P34" s="29"/>
      <c r="Q34" s="90"/>
      <c r="R34" s="3" t="str">
        <f t="shared" si="7"/>
        <v/>
      </c>
      <c r="S34" s="3" t="str">
        <f t="shared" si="8"/>
        <v/>
      </c>
      <c r="T34" s="3" t="str">
        <f t="shared" si="9"/>
        <v/>
      </c>
      <c r="U34" s="3" t="str">
        <f t="shared" si="50"/>
        <v/>
      </c>
      <c r="V34" s="3" t="str">
        <f t="shared" si="51"/>
        <v/>
      </c>
      <c r="W34" s="25" t="str">
        <f t="shared" si="12"/>
        <v/>
      </c>
      <c r="X34" s="30"/>
      <c r="Y34" s="28" t="str">
        <f t="shared" si="13"/>
        <v/>
      </c>
      <c r="Z34" s="79"/>
      <c r="AA34" s="3" t="str">
        <f t="shared" si="65"/>
        <v/>
      </c>
      <c r="AB34" s="3" t="str">
        <f t="shared" si="66"/>
        <v/>
      </c>
      <c r="AC34" s="3" t="str">
        <f t="shared" si="67"/>
        <v/>
      </c>
      <c r="AD34" s="3" t="str">
        <f t="shared" si="68"/>
        <v/>
      </c>
      <c r="AE34" s="3" t="str">
        <f t="shared" si="69"/>
        <v/>
      </c>
      <c r="AF34" s="3" t="str">
        <f t="shared" si="70"/>
        <v/>
      </c>
      <c r="AG34" s="3" t="str">
        <f t="shared" si="71"/>
        <v/>
      </c>
      <c r="AH34" s="3" t="str">
        <f t="shared" si="72"/>
        <v/>
      </c>
      <c r="AI34" s="3" t="str">
        <f t="shared" si="73"/>
        <v/>
      </c>
      <c r="AJ34" s="3" t="str">
        <f t="shared" si="74"/>
        <v/>
      </c>
      <c r="AK34" s="3" t="str">
        <f t="shared" si="75"/>
        <v/>
      </c>
      <c r="AL34" s="12" t="str">
        <f t="shared" si="76"/>
        <v/>
      </c>
      <c r="AM34" s="4"/>
      <c r="AN34" s="17" t="str">
        <f t="shared" si="14"/>
        <v/>
      </c>
      <c r="AO34" s="55" t="str">
        <f t="shared" si="15"/>
        <v/>
      </c>
      <c r="AP34" s="73"/>
      <c r="AQ34" s="11" t="str">
        <f t="shared" si="16"/>
        <v/>
      </c>
      <c r="AR34" s="11" t="str">
        <f t="shared" si="17"/>
        <v/>
      </c>
      <c r="AS34" s="52" t="str">
        <f t="shared" si="18"/>
        <v/>
      </c>
      <c r="AT34" s="61" t="str">
        <f t="shared" si="19"/>
        <v/>
      </c>
      <c r="AU34" s="17" t="str">
        <f t="shared" si="20"/>
        <v/>
      </c>
      <c r="AV34" s="64" t="str">
        <f t="shared" si="21"/>
        <v/>
      </c>
      <c r="AW34" s="76"/>
      <c r="AX34" s="11" t="str">
        <f t="shared" si="22"/>
        <v/>
      </c>
      <c r="AY34" s="11" t="str">
        <f t="shared" si="23"/>
        <v/>
      </c>
      <c r="AZ34" s="68" t="str">
        <f t="shared" si="24"/>
        <v/>
      </c>
      <c r="BA34" s="4"/>
    </row>
    <row r="35" spans="1:53" ht="12.9" customHeight="1" x14ac:dyDescent="0.35">
      <c r="A35" s="15"/>
      <c r="B35" s="15"/>
      <c r="C35" s="16"/>
      <c r="D35" s="17"/>
      <c r="E35" s="18"/>
      <c r="F35" s="19"/>
      <c r="G35" s="22"/>
      <c r="H35" s="20" t="str">
        <f t="shared" si="1"/>
        <v/>
      </c>
      <c r="I35" s="11" t="str">
        <f>IF(ISTEXT(G35),((LEN(G35)-LEN(SUBSTITUTE(G35,"rbgw","")))/4+(LEN(G35)-LEN(SUBSTITUTE(G35,"rbwg","")))/4+(LEN(G35)-LEN(SUBSTITUTE(G35,"rgbw","")))/4+(LEN(G35)-LEN(SUBSTITUTE(G35,"rgwb","")))/4+(LEN(G35)-LEN(SUBSTITUTE(G35,"rwbg","")))/4+(LEN(G35)-LEN(SUBSTITUTE(G35,"rwgb","")))/4+(LEN(G35)-LEN(SUBSTITUTE(G35,"bgwr","")))/4+(LEN(G35)-LEN(SUBSTITUTE(G35,"bgrw","")))/4+(LEN(G35)-LEN(SUBSTITUTE(G35,"bwgr","")))/4+(LEN(G35)-LEN(SUBSTITUTE(G35,"bwrg","")))/4+(LEN(G35)-LEN(SUBSTITUTE(G35,"brgw","")))/4+(LEN(G35)-LEN(SUBSTITUTE(G35,"brwg","")))/4+(LEN(G35)-LEN(SUBSTITUTE(G35,"gwrb","")))/4+(LEN(G35)-LEN(SUBSTITUTE(G35,"gwbr","")))/4+(LEN(G35)-LEN(SUBSTITUTE(G35,"grwb","")))/4+(LEN(G35)-LEN(SUBSTITUTE(G35,"grbw","")))/4+(LEN(G35)-LEN(SUBSTITUTE(G35,"gbwr","")))/4+(LEN(G35)-LEN(SUBSTITUTE(G35,"gbrw","")))/4+(LEN(G35)-LEN(SUBSTITUTE(G35,"wrbg","")))/4+(LEN(G35)-LEN(SUBSTITUTE(G35,"wrgb","")))/4+(LEN(G35)-LEN(SUBSTITUTE(G35,"wbrg","")))/4+(LEN(G35)-LEN(SUBSTITUTE(G35,"wbgr","")))/4+(LEN(G35)-LEN(SUBSTITUTE(G35,"wgrb","")))/4+(LEN(G35)-LEN(SUBSTITUTE(G35,"wgbr","")))/4)*100/(H35-2),"")</f>
        <v/>
      </c>
      <c r="J35" s="28" t="str">
        <f t="shared" si="0"/>
        <v/>
      </c>
      <c r="K35" s="87"/>
      <c r="L35" s="3" t="str">
        <f t="shared" si="3"/>
        <v/>
      </c>
      <c r="M35" s="3" t="str">
        <f t="shared" si="4"/>
        <v/>
      </c>
      <c r="N35" s="3" t="str">
        <f t="shared" si="5"/>
        <v/>
      </c>
      <c r="O35" s="6" t="str">
        <f t="shared" si="6"/>
        <v/>
      </c>
      <c r="P35" s="29"/>
      <c r="Q35" s="90"/>
      <c r="R35" s="3" t="str">
        <f t="shared" si="7"/>
        <v/>
      </c>
      <c r="S35" s="3" t="str">
        <f t="shared" si="8"/>
        <v/>
      </c>
      <c r="T35" s="3" t="str">
        <f t="shared" si="9"/>
        <v/>
      </c>
      <c r="U35" s="3" t="str">
        <f t="shared" si="50"/>
        <v/>
      </c>
      <c r="V35" s="3" t="str">
        <f t="shared" si="51"/>
        <v/>
      </c>
      <c r="W35" s="25" t="str">
        <f t="shared" si="12"/>
        <v/>
      </c>
      <c r="X35" s="30"/>
      <c r="Y35" s="28" t="str">
        <f t="shared" si="13"/>
        <v/>
      </c>
      <c r="Z35" s="79"/>
      <c r="AA35" s="3" t="str">
        <f t="shared" si="65"/>
        <v/>
      </c>
      <c r="AB35" s="3" t="str">
        <f t="shared" si="66"/>
        <v/>
      </c>
      <c r="AC35" s="3" t="str">
        <f t="shared" si="67"/>
        <v/>
      </c>
      <c r="AD35" s="3" t="str">
        <f t="shared" si="68"/>
        <v/>
      </c>
      <c r="AE35" s="3" t="str">
        <f t="shared" si="69"/>
        <v/>
      </c>
      <c r="AF35" s="3" t="str">
        <f t="shared" si="70"/>
        <v/>
      </c>
      <c r="AG35" s="3" t="str">
        <f t="shared" si="71"/>
        <v/>
      </c>
      <c r="AH35" s="3" t="str">
        <f t="shared" si="72"/>
        <v/>
      </c>
      <c r="AI35" s="3" t="str">
        <f t="shared" si="73"/>
        <v/>
      </c>
      <c r="AJ35" s="3" t="str">
        <f t="shared" si="74"/>
        <v/>
      </c>
      <c r="AK35" s="3" t="str">
        <f t="shared" si="75"/>
        <v/>
      </c>
      <c r="AL35" s="12" t="str">
        <f t="shared" si="76"/>
        <v/>
      </c>
      <c r="AM35" s="4"/>
      <c r="AN35" s="17" t="str">
        <f t="shared" si="14"/>
        <v/>
      </c>
      <c r="AO35" s="55" t="str">
        <f t="shared" si="15"/>
        <v/>
      </c>
      <c r="AP35" s="73"/>
      <c r="AQ35" s="11" t="str">
        <f t="shared" si="16"/>
        <v/>
      </c>
      <c r="AR35" s="11" t="str">
        <f t="shared" si="17"/>
        <v/>
      </c>
      <c r="AS35" s="52" t="str">
        <f t="shared" si="18"/>
        <v/>
      </c>
      <c r="AT35" s="61" t="str">
        <f t="shared" si="19"/>
        <v/>
      </c>
      <c r="AU35" s="17" t="str">
        <f t="shared" si="20"/>
        <v/>
      </c>
      <c r="AV35" s="64" t="str">
        <f t="shared" si="21"/>
        <v/>
      </c>
      <c r="AW35" s="76"/>
      <c r="AX35" s="11" t="str">
        <f t="shared" si="22"/>
        <v/>
      </c>
      <c r="AY35" s="11" t="str">
        <f t="shared" si="23"/>
        <v/>
      </c>
      <c r="AZ35" s="68" t="str">
        <f t="shared" si="24"/>
        <v/>
      </c>
      <c r="BA35" s="4"/>
    </row>
    <row r="36" spans="1:53" ht="12.9" customHeight="1" x14ac:dyDescent="0.35">
      <c r="A36" s="15"/>
      <c r="B36" s="15"/>
      <c r="C36" s="16"/>
      <c r="D36" s="17"/>
      <c r="E36" s="18"/>
      <c r="F36" s="19"/>
      <c r="G36" s="22"/>
      <c r="H36" s="20" t="str">
        <f t="shared" si="1"/>
        <v/>
      </c>
      <c r="I36" s="11" t="str">
        <f>IF(ISTEXT(G36),((LEN(G36)-LEN(SUBSTITUTE(G36,"rbgw","")))/4+(LEN(G36)-LEN(SUBSTITUTE(G36,"rbwg","")))/4+(LEN(G36)-LEN(SUBSTITUTE(G36,"rgbw","")))/4+(LEN(G36)-LEN(SUBSTITUTE(G36,"rgwb","")))/4+(LEN(G36)-LEN(SUBSTITUTE(G36,"rwbg","")))/4+(LEN(G36)-LEN(SUBSTITUTE(G36,"rwgb","")))/4+(LEN(G36)-LEN(SUBSTITUTE(G36,"bgwr","")))/4+(LEN(G36)-LEN(SUBSTITUTE(G36,"bgrw","")))/4+(LEN(G36)-LEN(SUBSTITUTE(G36,"bwgr","")))/4+(LEN(G36)-LEN(SUBSTITUTE(G36,"bwrg","")))/4+(LEN(G36)-LEN(SUBSTITUTE(G36,"brgw","")))/4+(LEN(G36)-LEN(SUBSTITUTE(G36,"brwg","")))/4+(LEN(G36)-LEN(SUBSTITUTE(G36,"gwrb","")))/4+(LEN(G36)-LEN(SUBSTITUTE(G36,"gwbr","")))/4+(LEN(G36)-LEN(SUBSTITUTE(G36,"grwb","")))/4+(LEN(G36)-LEN(SUBSTITUTE(G36,"grbw","")))/4+(LEN(G36)-LEN(SUBSTITUTE(G36,"gbwr","")))/4+(LEN(G36)-LEN(SUBSTITUTE(G36,"gbrw","")))/4+(LEN(G36)-LEN(SUBSTITUTE(G36,"wrbg","")))/4+(LEN(G36)-LEN(SUBSTITUTE(G36,"wrgb","")))/4+(LEN(G36)-LEN(SUBSTITUTE(G36,"wbrg","")))/4+(LEN(G36)-LEN(SUBSTITUTE(G36,"wbgr","")))/4+(LEN(G36)-LEN(SUBSTITUTE(G36,"wgrb","")))/4+(LEN(G36)-LEN(SUBSTITUTE(G36,"wgbr","")))/4)*100/(H36-2),"")</f>
        <v/>
      </c>
      <c r="J36" s="28" t="str">
        <f t="shared" si="0"/>
        <v/>
      </c>
      <c r="K36" s="87"/>
      <c r="L36" s="3" t="str">
        <f t="shared" si="3"/>
        <v/>
      </c>
      <c r="M36" s="3" t="str">
        <f t="shared" si="4"/>
        <v/>
      </c>
      <c r="N36" s="3" t="str">
        <f t="shared" si="5"/>
        <v/>
      </c>
      <c r="O36" s="6" t="str">
        <f t="shared" si="6"/>
        <v/>
      </c>
      <c r="P36" s="29"/>
      <c r="Q36" s="90"/>
      <c r="R36" s="3" t="str">
        <f t="shared" si="7"/>
        <v/>
      </c>
      <c r="S36" s="3" t="str">
        <f t="shared" si="8"/>
        <v/>
      </c>
      <c r="T36" s="3" t="str">
        <f t="shared" si="9"/>
        <v/>
      </c>
      <c r="U36" s="3" t="str">
        <f t="shared" si="50"/>
        <v/>
      </c>
      <c r="V36" s="3" t="str">
        <f t="shared" si="51"/>
        <v/>
      </c>
      <c r="W36" s="25" t="str">
        <f t="shared" si="12"/>
        <v/>
      </c>
      <c r="X36" s="30"/>
      <c r="Y36" s="28" t="str">
        <f t="shared" si="13"/>
        <v/>
      </c>
      <c r="Z36" s="79"/>
      <c r="AA36" s="3" t="str">
        <f t="shared" si="65"/>
        <v/>
      </c>
      <c r="AB36" s="3" t="str">
        <f t="shared" si="66"/>
        <v/>
      </c>
      <c r="AC36" s="3" t="str">
        <f t="shared" si="67"/>
        <v/>
      </c>
      <c r="AD36" s="3" t="str">
        <f t="shared" si="68"/>
        <v/>
      </c>
      <c r="AE36" s="3" t="str">
        <f t="shared" si="69"/>
        <v/>
      </c>
      <c r="AF36" s="3" t="str">
        <f t="shared" si="70"/>
        <v/>
      </c>
      <c r="AG36" s="3" t="str">
        <f t="shared" si="71"/>
        <v/>
      </c>
      <c r="AH36" s="3" t="str">
        <f t="shared" si="72"/>
        <v/>
      </c>
      <c r="AI36" s="3" t="str">
        <f t="shared" si="73"/>
        <v/>
      </c>
      <c r="AJ36" s="3" t="str">
        <f t="shared" si="74"/>
        <v/>
      </c>
      <c r="AK36" s="3" t="str">
        <f t="shared" si="75"/>
        <v/>
      </c>
      <c r="AL36" s="12" t="str">
        <f t="shared" si="76"/>
        <v/>
      </c>
      <c r="AM36" s="4"/>
      <c r="AN36" s="17" t="str">
        <f t="shared" si="14"/>
        <v/>
      </c>
      <c r="AO36" s="55" t="str">
        <f t="shared" si="15"/>
        <v/>
      </c>
      <c r="AP36" s="73"/>
      <c r="AQ36" s="11" t="str">
        <f t="shared" si="16"/>
        <v/>
      </c>
      <c r="AR36" s="11" t="str">
        <f t="shared" si="17"/>
        <v/>
      </c>
      <c r="AS36" s="52" t="str">
        <f t="shared" si="18"/>
        <v/>
      </c>
      <c r="AT36" s="61" t="str">
        <f t="shared" si="19"/>
        <v/>
      </c>
      <c r="AU36" s="17" t="str">
        <f t="shared" si="20"/>
        <v/>
      </c>
      <c r="AV36" s="64" t="str">
        <f t="shared" si="21"/>
        <v/>
      </c>
      <c r="AW36" s="76"/>
      <c r="AX36" s="11" t="str">
        <f t="shared" si="22"/>
        <v/>
      </c>
      <c r="AY36" s="11" t="str">
        <f t="shared" si="23"/>
        <v/>
      </c>
      <c r="AZ36" s="68" t="str">
        <f t="shared" si="24"/>
        <v/>
      </c>
      <c r="BA36" s="4"/>
    </row>
    <row r="37" spans="1:53" ht="12.9" customHeight="1" x14ac:dyDescent="0.35">
      <c r="A37" s="15"/>
      <c r="B37" s="15"/>
      <c r="C37" s="16"/>
      <c r="D37" s="17"/>
      <c r="E37" s="18"/>
      <c r="F37" s="19"/>
      <c r="G37" s="22"/>
      <c r="H37" s="20" t="str">
        <f t="shared" si="1"/>
        <v/>
      </c>
      <c r="I37" s="11" t="str">
        <f>IF(ISTEXT(G37),((LEN(G37)-LEN(SUBSTITUTE(G37,"rbgw","")))/4+(LEN(G37)-LEN(SUBSTITUTE(G37,"rbwg","")))/4+(LEN(G37)-LEN(SUBSTITUTE(G37,"rgbw","")))/4+(LEN(G37)-LEN(SUBSTITUTE(G37,"rgwb","")))/4+(LEN(G37)-LEN(SUBSTITUTE(G37,"rwbg","")))/4+(LEN(G37)-LEN(SUBSTITUTE(G37,"rwgb","")))/4+(LEN(G37)-LEN(SUBSTITUTE(G37,"bgwr","")))/4+(LEN(G37)-LEN(SUBSTITUTE(G37,"bgrw","")))/4+(LEN(G37)-LEN(SUBSTITUTE(G37,"bwgr","")))/4+(LEN(G37)-LEN(SUBSTITUTE(G37,"bwrg","")))/4+(LEN(G37)-LEN(SUBSTITUTE(G37,"brgw","")))/4+(LEN(G37)-LEN(SUBSTITUTE(G37,"brwg","")))/4+(LEN(G37)-LEN(SUBSTITUTE(G37,"gwrb","")))/4+(LEN(G37)-LEN(SUBSTITUTE(G37,"gwbr","")))/4+(LEN(G37)-LEN(SUBSTITUTE(G37,"grwb","")))/4+(LEN(G37)-LEN(SUBSTITUTE(G37,"grbw","")))/4+(LEN(G37)-LEN(SUBSTITUTE(G37,"gbwr","")))/4+(LEN(G37)-LEN(SUBSTITUTE(G37,"gbrw","")))/4+(LEN(G37)-LEN(SUBSTITUTE(G37,"wrbg","")))/4+(LEN(G37)-LEN(SUBSTITUTE(G37,"wrgb","")))/4+(LEN(G37)-LEN(SUBSTITUTE(G37,"wbrg","")))/4+(LEN(G37)-LEN(SUBSTITUTE(G37,"wbgr","")))/4+(LEN(G37)-LEN(SUBSTITUTE(G37,"wgrb","")))/4+(LEN(G37)-LEN(SUBSTITUTE(G37,"wgbr","")))/4)*100/(H37-2),"")</f>
        <v/>
      </c>
      <c r="J37" s="28" t="str">
        <f t="shared" si="0"/>
        <v/>
      </c>
      <c r="K37" s="87"/>
      <c r="L37" s="3" t="str">
        <f t="shared" si="3"/>
        <v/>
      </c>
      <c r="M37" s="3" t="str">
        <f t="shared" si="4"/>
        <v/>
      </c>
      <c r="N37" s="3" t="str">
        <f t="shared" si="5"/>
        <v/>
      </c>
      <c r="O37" s="6" t="str">
        <f t="shared" si="6"/>
        <v/>
      </c>
      <c r="P37" s="29"/>
      <c r="Q37" s="90"/>
      <c r="R37" s="3" t="str">
        <f>IF(ISTEXT(G37),SUM(AA37,AD37),"")</f>
        <v/>
      </c>
      <c r="S37" s="3" t="str">
        <f t="shared" si="8"/>
        <v/>
      </c>
      <c r="T37" s="3" t="str">
        <f t="shared" si="9"/>
        <v/>
      </c>
      <c r="U37" s="3" t="str">
        <f t="shared" si="50"/>
        <v/>
      </c>
      <c r="V37" s="3" t="str">
        <f t="shared" si="51"/>
        <v/>
      </c>
      <c r="W37" s="25" t="str">
        <f t="shared" si="12"/>
        <v/>
      </c>
      <c r="X37" s="30"/>
      <c r="Y37" s="28" t="str">
        <f t="shared" si="13"/>
        <v/>
      </c>
      <c r="Z37" s="79"/>
      <c r="AA37" s="3" t="str">
        <f t="shared" si="65"/>
        <v/>
      </c>
      <c r="AB37" s="3" t="str">
        <f t="shared" si="66"/>
        <v/>
      </c>
      <c r="AC37" s="3" t="str">
        <f t="shared" si="67"/>
        <v/>
      </c>
      <c r="AD37" s="3" t="str">
        <f t="shared" si="68"/>
        <v/>
      </c>
      <c r="AE37" s="3" t="str">
        <f t="shared" si="69"/>
        <v/>
      </c>
      <c r="AF37" s="3" t="str">
        <f t="shared" si="70"/>
        <v/>
      </c>
      <c r="AG37" s="3" t="str">
        <f t="shared" si="71"/>
        <v/>
      </c>
      <c r="AH37" s="3" t="str">
        <f t="shared" si="72"/>
        <v/>
      </c>
      <c r="AI37" s="3" t="str">
        <f t="shared" si="73"/>
        <v/>
      </c>
      <c r="AJ37" s="3" t="str">
        <f t="shared" si="74"/>
        <v/>
      </c>
      <c r="AK37" s="3" t="str">
        <f t="shared" si="75"/>
        <v/>
      </c>
      <c r="AL37" s="12" t="str">
        <f t="shared" si="76"/>
        <v/>
      </c>
      <c r="AM37" s="4"/>
      <c r="AN37" s="17" t="str">
        <f t="shared" si="14"/>
        <v/>
      </c>
      <c r="AO37" s="55" t="str">
        <f t="shared" si="15"/>
        <v/>
      </c>
      <c r="AP37" s="73"/>
      <c r="AQ37" s="11" t="str">
        <f t="shared" si="16"/>
        <v/>
      </c>
      <c r="AR37" s="11" t="str">
        <f t="shared" si="17"/>
        <v/>
      </c>
      <c r="AS37" s="52" t="str">
        <f t="shared" si="18"/>
        <v/>
      </c>
      <c r="AT37" s="61" t="str">
        <f t="shared" si="19"/>
        <v/>
      </c>
      <c r="AU37" s="17" t="str">
        <f t="shared" si="20"/>
        <v/>
      </c>
      <c r="AV37" s="64" t="str">
        <f t="shared" si="21"/>
        <v/>
      </c>
      <c r="AW37" s="76"/>
      <c r="AX37" s="11" t="str">
        <f t="shared" si="22"/>
        <v/>
      </c>
      <c r="AY37" s="11" t="str">
        <f t="shared" si="23"/>
        <v/>
      </c>
      <c r="AZ37" s="68" t="str">
        <f t="shared" si="24"/>
        <v/>
      </c>
      <c r="BA37" s="4"/>
    </row>
    <row r="38" spans="1:53" ht="12.9" customHeight="1" thickBot="1" x14ac:dyDescent="0.4">
      <c r="A38" s="15"/>
      <c r="B38" s="15"/>
      <c r="C38" s="16"/>
      <c r="D38" s="17"/>
      <c r="E38" s="18"/>
      <c r="F38" s="19"/>
      <c r="G38" s="23"/>
      <c r="H38" s="20" t="str">
        <f t="shared" si="1"/>
        <v/>
      </c>
      <c r="I38" s="11" t="str">
        <f>IF(ISTEXT(G38),((LEN(G38)-LEN(SUBSTITUTE(G38,"rbgw","")))/4+(LEN(G38)-LEN(SUBSTITUTE(G38,"rbwg","")))/4+(LEN(G38)-LEN(SUBSTITUTE(G38,"rgbw","")))/4+(LEN(G38)-LEN(SUBSTITUTE(G38,"rgwb","")))/4+(LEN(G38)-LEN(SUBSTITUTE(G38,"rwbg","")))/4+(LEN(G38)-LEN(SUBSTITUTE(G38,"rwgb","")))/4+(LEN(G38)-LEN(SUBSTITUTE(G38,"bgwr","")))/4+(LEN(G38)-LEN(SUBSTITUTE(G38,"bgrw","")))/4+(LEN(G38)-LEN(SUBSTITUTE(G38,"bwgr","")))/4+(LEN(G38)-LEN(SUBSTITUTE(G38,"bwrg","")))/4+(LEN(G38)-LEN(SUBSTITUTE(G38,"brgw","")))/4+(LEN(G38)-LEN(SUBSTITUTE(G38,"brwg","")))/4+(LEN(G38)-LEN(SUBSTITUTE(G38,"gwrb","")))/4+(LEN(G38)-LEN(SUBSTITUTE(G38,"gwbr","")))/4+(LEN(G38)-LEN(SUBSTITUTE(G38,"grwb","")))/4+(LEN(G38)-LEN(SUBSTITUTE(G38,"grbw","")))/4+(LEN(G38)-LEN(SUBSTITUTE(G38,"gbwr","")))/4+(LEN(G38)-LEN(SUBSTITUTE(G38,"gbrw","")))/4+(LEN(G38)-LEN(SUBSTITUTE(G38,"wrbg","")))/4+(LEN(G38)-LEN(SUBSTITUTE(G38,"wrgb","")))/4+(LEN(G38)-LEN(SUBSTITUTE(G38,"wbrg","")))/4+(LEN(G38)-LEN(SUBSTITUTE(G38,"wbgr","")))/4+(LEN(G38)-LEN(SUBSTITUTE(G38,"wgrb","")))/4+(LEN(G38)-LEN(SUBSTITUTE(G38,"wgbr","")))/4)*100/(H38-2),"")</f>
        <v/>
      </c>
      <c r="J38" s="28" t="str">
        <f>IF(ISTEXT(D38),D38,"")</f>
        <v/>
      </c>
      <c r="K38" s="88"/>
      <c r="L38" s="7" t="str">
        <f t="shared" si="3"/>
        <v/>
      </c>
      <c r="M38" s="7" t="str">
        <f>IF(ISTEXT(G38),SUM(AA38,AH38,AK38),"")</f>
        <v/>
      </c>
      <c r="N38" s="7" t="str">
        <f>IF(ISTEXT(G38),SUM(AB38,AE38,AL38),"")</f>
        <v/>
      </c>
      <c r="O38" s="8" t="str">
        <f t="shared" si="6"/>
        <v/>
      </c>
      <c r="P38" s="29"/>
      <c r="Q38" s="91"/>
      <c r="R38" s="26" t="str">
        <f>IF(ISTEXT(G38),SUM(AA38,AD38),"")</f>
        <v/>
      </c>
      <c r="S38" s="26" t="str">
        <f t="shared" si="8"/>
        <v/>
      </c>
      <c r="T38" s="26" t="str">
        <f t="shared" si="9"/>
        <v/>
      </c>
      <c r="U38" s="26" t="str">
        <f t="shared" si="50"/>
        <v/>
      </c>
      <c r="V38" s="26" t="str">
        <f t="shared" si="51"/>
        <v/>
      </c>
      <c r="W38" s="27" t="str">
        <f t="shared" si="12"/>
        <v/>
      </c>
      <c r="X38" s="30"/>
      <c r="Y38" s="28" t="str">
        <f t="shared" si="13"/>
        <v/>
      </c>
      <c r="Z38" s="80"/>
      <c r="AA38" s="13" t="str">
        <f t="shared" si="65"/>
        <v/>
      </c>
      <c r="AB38" s="13" t="str">
        <f t="shared" si="66"/>
        <v/>
      </c>
      <c r="AC38" s="13" t="str">
        <f t="shared" si="67"/>
        <v/>
      </c>
      <c r="AD38" s="13" t="str">
        <f t="shared" si="68"/>
        <v/>
      </c>
      <c r="AE38" s="13" t="str">
        <f t="shared" si="69"/>
        <v/>
      </c>
      <c r="AF38" s="13" t="str">
        <f t="shared" si="70"/>
        <v/>
      </c>
      <c r="AG38" s="13" t="str">
        <f t="shared" si="71"/>
        <v/>
      </c>
      <c r="AH38" s="13" t="str">
        <f t="shared" si="72"/>
        <v/>
      </c>
      <c r="AI38" s="13" t="str">
        <f t="shared" si="73"/>
        <v/>
      </c>
      <c r="AJ38" s="13" t="str">
        <f t="shared" si="74"/>
        <v/>
      </c>
      <c r="AK38" s="13" t="str">
        <f t="shared" si="75"/>
        <v/>
      </c>
      <c r="AL38" s="14" t="str">
        <f t="shared" si="76"/>
        <v/>
      </c>
      <c r="AM38" s="4"/>
      <c r="AN38" s="17" t="str">
        <f t="shared" si="14"/>
        <v/>
      </c>
      <c r="AO38" s="55" t="str">
        <f t="shared" si="15"/>
        <v/>
      </c>
      <c r="AP38" s="74"/>
      <c r="AQ38" s="53" t="str">
        <f t="shared" si="16"/>
        <v/>
      </c>
      <c r="AR38" s="53" t="str">
        <f t="shared" si="17"/>
        <v/>
      </c>
      <c r="AS38" s="62" t="str">
        <f t="shared" si="18"/>
        <v/>
      </c>
      <c r="AT38" s="63" t="str">
        <f t="shared" si="19"/>
        <v/>
      </c>
      <c r="AU38" s="17" t="str">
        <f t="shared" si="20"/>
        <v/>
      </c>
      <c r="AV38" s="64" t="str">
        <f t="shared" si="21"/>
        <v/>
      </c>
      <c r="AW38" s="77"/>
      <c r="AX38" s="69" t="str">
        <f t="shared" si="22"/>
        <v/>
      </c>
      <c r="AY38" s="69" t="str">
        <f t="shared" si="23"/>
        <v/>
      </c>
      <c r="AZ38" s="70" t="str">
        <f t="shared" si="24"/>
        <v/>
      </c>
      <c r="BA38" s="4"/>
    </row>
    <row r="39" spans="1:53" ht="13" customHeight="1" x14ac:dyDescent="0.3">
      <c r="G39" s="5"/>
      <c r="Q39" s="5"/>
      <c r="R39" s="24"/>
      <c r="S39" s="24"/>
      <c r="T39" s="24"/>
      <c r="U39" s="24"/>
      <c r="V39" s="24"/>
      <c r="W39" s="24"/>
      <c r="Z39" s="5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P39" s="5"/>
      <c r="AQ39" s="5"/>
      <c r="AR39" s="5"/>
      <c r="AS39" s="5"/>
      <c r="AT39" s="5"/>
      <c r="AW39" s="5"/>
      <c r="AX39" s="5"/>
      <c r="AY39" s="5"/>
      <c r="AZ39" s="5"/>
    </row>
  </sheetData>
  <sheetProtection algorithmName="SHA-512" hashValue="jmPD4QSX5s8CNM/MdWIfWOy3Y4M9s+VHofzOrrmECWF0JK074+6T4e2gNktX6WgFD++hlyJ70EBarLMNqjwccA==" saltValue="InkIruhA59HjHY212M+Z1w==" spinCount="100000" sheet="1" objects="1" scenarios="1"/>
  <mergeCells count="9">
    <mergeCell ref="AP3:AP38"/>
    <mergeCell ref="AW3:AW38"/>
    <mergeCell ref="Z3:Z38"/>
    <mergeCell ref="H1:I1"/>
    <mergeCell ref="AA1:AL1"/>
    <mergeCell ref="R1:W1"/>
    <mergeCell ref="L1:O1"/>
    <mergeCell ref="K3:K38"/>
    <mergeCell ref="Q3:Q38"/>
  </mergeCells>
  <phoneticPr fontId="4" type="noConversion"/>
  <pageMargins left="0.7" right="0.7" top="0.75" bottom="0.75" header="0.3" footer="0.3"/>
  <pageSetup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F185-27EF-4384-9C18-75C603D74A18}">
  <dimension ref="A1:BA39"/>
  <sheetViews>
    <sheetView tabSelected="1" zoomScaleNormal="100" workbookViewId="0">
      <selection activeCell="F8" sqref="F8"/>
    </sheetView>
  </sheetViews>
  <sheetFormatPr defaultColWidth="8.81640625" defaultRowHeight="13" x14ac:dyDescent="0.3"/>
  <cols>
    <col min="1" max="2" width="8.6328125" style="1" customWidth="1"/>
    <col min="3" max="3" width="15.7265625" style="1" customWidth="1"/>
    <col min="4" max="4" width="10.7265625" style="1" customWidth="1"/>
    <col min="5" max="5" width="4.7265625" style="1" customWidth="1"/>
    <col min="6" max="6" width="12.7265625" style="1" customWidth="1"/>
    <col min="7" max="7" width="28.6328125" style="1" customWidth="1"/>
    <col min="8" max="8" width="10.6328125" style="1" customWidth="1"/>
    <col min="9" max="9" width="14.7265625" style="1" customWidth="1"/>
    <col min="10" max="10" width="10.7265625" style="1" customWidth="1"/>
    <col min="11" max="11" width="6.6328125" style="1" customWidth="1"/>
    <col min="12" max="15" width="8.81640625" style="1"/>
    <col min="16" max="16" width="4.6328125" style="1" customWidth="1"/>
    <col min="17" max="17" width="6.6328125" style="1" customWidth="1"/>
    <col min="18" max="23" width="9.6328125" style="2" customWidth="1"/>
    <col min="24" max="24" width="8.81640625" style="1"/>
    <col min="25" max="25" width="10.7265625" style="1" customWidth="1"/>
    <col min="26" max="26" width="6.6328125" style="1" customWidth="1"/>
    <col min="27" max="38" width="7.1796875" style="2" customWidth="1"/>
    <col min="39" max="39" width="8.81640625" style="1"/>
    <col min="40" max="40" width="10.7265625" style="1" customWidth="1"/>
    <col min="41" max="41" width="16.6328125" style="1" customWidth="1"/>
    <col min="42" max="42" width="6.6328125" style="1" customWidth="1"/>
    <col min="43" max="46" width="20.6328125" style="1" customWidth="1"/>
    <col min="47" max="47" width="10.7265625" style="1" customWidth="1"/>
    <col min="48" max="48" width="20.6328125" style="1" customWidth="1"/>
    <col min="49" max="49" width="6.6328125" style="1" customWidth="1"/>
    <col min="50" max="52" width="12.6328125" style="1" customWidth="1"/>
    <col min="53" max="16384" width="8.81640625" style="1"/>
  </cols>
  <sheetData>
    <row r="1" spans="1:53" s="9" customFormat="1" ht="12.9" customHeight="1" thickBot="1" x14ac:dyDescent="0.35">
      <c r="G1" s="21" t="s">
        <v>3</v>
      </c>
      <c r="H1" s="81"/>
      <c r="I1" s="82"/>
      <c r="K1" s="10"/>
      <c r="L1" s="83"/>
      <c r="M1" s="84"/>
      <c r="N1" s="84"/>
      <c r="O1" s="85"/>
      <c r="Q1" s="10"/>
      <c r="R1" s="83"/>
      <c r="S1" s="84"/>
      <c r="T1" s="84"/>
      <c r="U1" s="84"/>
      <c r="V1" s="84"/>
      <c r="W1" s="85"/>
      <c r="Z1" s="10"/>
      <c r="AA1" s="83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5"/>
      <c r="AP1" s="10"/>
      <c r="AQ1" s="10"/>
      <c r="AR1" s="10"/>
      <c r="AS1" s="10"/>
      <c r="AT1" s="10"/>
      <c r="AW1" s="10"/>
      <c r="AX1" s="10"/>
      <c r="AY1" s="10"/>
      <c r="AZ1" s="10"/>
    </row>
    <row r="2" spans="1:53" s="49" customFormat="1" ht="12.9" customHeight="1" x14ac:dyDescent="0.35">
      <c r="A2" s="31" t="s">
        <v>6</v>
      </c>
      <c r="B2" s="31" t="s">
        <v>7</v>
      </c>
      <c r="C2" s="31" t="s">
        <v>8</v>
      </c>
      <c r="D2" s="32" t="s">
        <v>9</v>
      </c>
      <c r="E2" s="33" t="s">
        <v>10</v>
      </c>
      <c r="F2" s="34" t="s">
        <v>11</v>
      </c>
      <c r="G2" s="35" t="s">
        <v>26</v>
      </c>
      <c r="H2" s="36" t="s">
        <v>13</v>
      </c>
      <c r="I2" s="37" t="s">
        <v>14</v>
      </c>
      <c r="J2" s="38" t="s">
        <v>9</v>
      </c>
      <c r="K2" s="39"/>
      <c r="L2" s="40" t="s">
        <v>23</v>
      </c>
      <c r="M2" s="40" t="s">
        <v>24</v>
      </c>
      <c r="N2" s="40" t="s">
        <v>25</v>
      </c>
      <c r="O2" s="41" t="s">
        <v>18</v>
      </c>
      <c r="P2" s="42"/>
      <c r="Q2" s="43"/>
      <c r="R2" s="44" t="s">
        <v>55</v>
      </c>
      <c r="S2" s="44" t="s">
        <v>54</v>
      </c>
      <c r="T2" s="44" t="s">
        <v>53</v>
      </c>
      <c r="U2" s="71" t="s">
        <v>52</v>
      </c>
      <c r="V2" s="71" t="s">
        <v>51</v>
      </c>
      <c r="W2" s="44" t="s">
        <v>33</v>
      </c>
      <c r="X2" s="45"/>
      <c r="Y2" s="38" t="s">
        <v>9</v>
      </c>
      <c r="Z2" s="46"/>
      <c r="AA2" s="47" t="s">
        <v>32</v>
      </c>
      <c r="AB2" s="47" t="s">
        <v>40</v>
      </c>
      <c r="AC2" s="47" t="s">
        <v>41</v>
      </c>
      <c r="AD2" s="47" t="s">
        <v>42</v>
      </c>
      <c r="AE2" s="47" t="s">
        <v>43</v>
      </c>
      <c r="AF2" s="47" t="s">
        <v>44</v>
      </c>
      <c r="AG2" s="47" t="s">
        <v>45</v>
      </c>
      <c r="AH2" s="47" t="s">
        <v>46</v>
      </c>
      <c r="AI2" s="47" t="s">
        <v>47</v>
      </c>
      <c r="AJ2" s="47" t="s">
        <v>48</v>
      </c>
      <c r="AK2" s="47" t="s">
        <v>49</v>
      </c>
      <c r="AL2" s="48" t="s">
        <v>50</v>
      </c>
      <c r="AM2" s="45"/>
      <c r="AN2" s="32" t="s">
        <v>9</v>
      </c>
      <c r="AO2" s="54" t="s">
        <v>31</v>
      </c>
      <c r="AP2" s="56"/>
      <c r="AQ2" s="57" t="s">
        <v>34</v>
      </c>
      <c r="AR2" s="57" t="s">
        <v>35</v>
      </c>
      <c r="AS2" s="57" t="s">
        <v>36</v>
      </c>
      <c r="AT2" s="58" t="s">
        <v>37</v>
      </c>
      <c r="AU2" s="32" t="s">
        <v>9</v>
      </c>
      <c r="AV2" s="50" t="s">
        <v>38</v>
      </c>
      <c r="AW2" s="65"/>
      <c r="AX2" s="66" t="s">
        <v>28</v>
      </c>
      <c r="AY2" s="66" t="s">
        <v>29</v>
      </c>
      <c r="AZ2" s="67" t="s">
        <v>30</v>
      </c>
      <c r="BA2" s="45"/>
    </row>
    <row r="3" spans="1:53" ht="12.9" customHeight="1" x14ac:dyDescent="0.35">
      <c r="A3" s="15"/>
      <c r="B3" s="15"/>
      <c r="C3" s="16"/>
      <c r="D3" s="17" t="s">
        <v>4</v>
      </c>
      <c r="E3" s="18"/>
      <c r="F3" s="19"/>
      <c r="G3" s="22" t="s">
        <v>66</v>
      </c>
      <c r="H3" s="20">
        <f>IF(ISTEXT(G3),LEN(G3)-1,"")</f>
        <v>20</v>
      </c>
      <c r="I3" s="11">
        <f>IF(ISTEXT(G3),((LEN(G3)-LEN(SUBSTITUTE(G3,"cbgw","")))/4+(LEN(G3)-LEN(SUBSTITUTE(G3,"cbwg","")))/4+(LEN(G3)-LEN(SUBSTITUTE(G3,"cgbw","")))/4+(LEN(G3)-LEN(SUBSTITUTE(G3,"cgwb","")))/4+(LEN(G3)-LEN(SUBSTITUTE(G3,"cwbg","")))/4+(LEN(G3)-LEN(SUBSTITUTE(G3,"cwgb","")))/4+(LEN(G3)-LEN(SUBSTITUTE(G3,"bgwc","")))/4+(LEN(G3)-LEN(SUBSTITUTE(G3,"bgcw","")))/4+(LEN(G3)-LEN(SUBSTITUTE(G3,"bwgc","")))/4+(LEN(G3)-LEN(SUBSTITUTE(G3,"bwcg","")))/4+(LEN(G3)-LEN(SUBSTITUTE(G3,"bcgw","")))/4+(LEN(G3)-LEN(SUBSTITUTE(G3,"bcwg","")))/4+(LEN(G3)-LEN(SUBSTITUTE(G3,"gwcb","")))/4+(LEN(G3)-LEN(SUBSTITUTE(G3,"gwbc","")))/4+(LEN(G3)-LEN(SUBSTITUTE(G3,"gcwb","")))/4+(LEN(G3)-LEN(SUBSTITUTE(G3,"gcbw","")))/4+(LEN(G3)-LEN(SUBSTITUTE(G3,"gbwc","")))/4+(LEN(G3)-LEN(SUBSTITUTE(G3,"gbcw","")))/4+(LEN(G3)-LEN(SUBSTITUTE(G3,"wcbg","")))/4+(LEN(G3)-LEN(SUBSTITUTE(G3,"wcgb","")))/4+(LEN(G3)-LEN(SUBSTITUTE(G3,"wbcg","")))/4+(LEN(G3)-LEN(SUBSTITUTE(G3,"wbgc","")))/4+(LEN(G3)-LEN(SUBSTITUTE(G3,"wgcb","")))/4+(LEN(G3)-LEN(SUBSTITUTE(G3,"wgbc","")))/4)*100/(H3-2),"")</f>
        <v>50</v>
      </c>
      <c r="J3" s="28" t="str">
        <f t="shared" ref="J3:J37" si="0">IF(ISTEXT(D3),D3,"")</f>
        <v>M1</v>
      </c>
      <c r="K3" s="86" t="s">
        <v>21</v>
      </c>
      <c r="L3" s="3">
        <f>IF(ISTEXT(G3),SUM(AD3,AG3,AJ3),"")</f>
        <v>35</v>
      </c>
      <c r="M3" s="3">
        <f>IF(ISTEXT(G3),SUM(AA3,AH3,AK3),"")</f>
        <v>20</v>
      </c>
      <c r="N3" s="3">
        <f>IF(ISTEXT(G3),SUM(AB3,AE3,AL3),"")</f>
        <v>25</v>
      </c>
      <c r="O3" s="6">
        <f>IF(ISTEXT(G3),SUM(AC3,AF3,AI3),"")</f>
        <v>20</v>
      </c>
      <c r="P3" s="29"/>
      <c r="Q3" s="89" t="s">
        <v>20</v>
      </c>
      <c r="R3" s="3">
        <f>IF(ISTEXT(G3),SUM(AA3,AD3),"")</f>
        <v>15</v>
      </c>
      <c r="S3" s="3">
        <f>IF(ISTEXT(G3),SUM(AB3,AG3),"")</f>
        <v>30</v>
      </c>
      <c r="T3" s="3">
        <f>IF(ISTEXT(G3),SUM(AC3,AJ3),"")</f>
        <v>20</v>
      </c>
      <c r="U3" s="3">
        <f>IF(ISTEXT(G3),SUM(AE3,AH3),"")</f>
        <v>10</v>
      </c>
      <c r="V3" s="3">
        <f>IF(ISTEXT(G3),SUM(AF3,AK3),"")</f>
        <v>15</v>
      </c>
      <c r="W3" s="25">
        <f>IF(ISTEXT(G3),SUM(AI3,AL3),"")</f>
        <v>10</v>
      </c>
      <c r="X3" s="30"/>
      <c r="Y3" s="28" t="str">
        <f>IF(ISTEXT(D3),D3,"")</f>
        <v>M1</v>
      </c>
      <c r="Z3" s="78" t="s">
        <v>19</v>
      </c>
      <c r="AA3" s="3">
        <f>IF(ISTEXT($G3),((LEN($G3)-LEN(SUBSTITUTE($G3,"cb","")))/2)*100/($H3),"")</f>
        <v>10</v>
      </c>
      <c r="AB3" s="3">
        <f>IF(ISTEXT($G3),((LEN($G3)-LEN(SUBSTITUTE($G3,"cg","")))/2)*100/($H3),"")</f>
        <v>10</v>
      </c>
      <c r="AC3" s="3">
        <f>IF(ISTEXT($G3),((LEN($G3)-LEN(SUBSTITUTE($G3,"cw","")))/2)*100/($H3),"")</f>
        <v>10</v>
      </c>
      <c r="AD3" s="3">
        <f>IF(ISTEXT($G3),((LEN($G3)-LEN(SUBSTITUTE($G3,"bc","")))/2)*100/($H3),"")</f>
        <v>5</v>
      </c>
      <c r="AE3" s="3">
        <f>IF(ISTEXT($G3),((LEN($G3)-LEN(SUBSTITUTE($G3,"bg","")))/2)*100/($H3),"")</f>
        <v>10</v>
      </c>
      <c r="AF3" s="3">
        <f>IF(ISTEXT($G3),((LEN($G3)-LEN(SUBSTITUTE($G3,"bw","")))/2)*100/($H3),"")</f>
        <v>5</v>
      </c>
      <c r="AG3" s="3">
        <f>IF(ISTEXT($G3),((LEN($G3)-LEN(SUBSTITUTE($G3,"gc","")))/2)*100/($H3),"")</f>
        <v>20</v>
      </c>
      <c r="AH3" s="3">
        <f>IF(ISTEXT($G3),((LEN($G3)-LEN(SUBSTITUTE($G3,"gb","")))/2)*100/($H3),"")</f>
        <v>0</v>
      </c>
      <c r="AI3" s="3">
        <f>IF(ISTEXT($G3),((LEN($G3)-LEN(SUBSTITUTE($G3,"gw","")))/2)*100/($H3),"")</f>
        <v>5</v>
      </c>
      <c r="AJ3" s="3">
        <f>IF(ISTEXT($G3),((LEN($G3)-LEN(SUBSTITUTE($G3,"wc","")))/2)*100/($H3),"")</f>
        <v>10</v>
      </c>
      <c r="AK3" s="3">
        <f>IF(ISTEXT($G3),((LEN($G3)-LEN(SUBSTITUTE($G3,"wb","")))/2)*100/($H3),"")</f>
        <v>10</v>
      </c>
      <c r="AL3" s="12">
        <f>IF(ISTEXT($G3),((LEN($G3)-LEN(SUBSTITUTE($G3,"wg","")))/2)*100/($H3),"")</f>
        <v>5</v>
      </c>
      <c r="AM3" s="4"/>
      <c r="AN3" s="17" t="str">
        <f>IF(ISTEXT(G3),D3,"")</f>
        <v>M1</v>
      </c>
      <c r="AO3" s="55">
        <f>IF(ISTEXT(G3),H3-2,"")</f>
        <v>18</v>
      </c>
      <c r="AP3" s="72" t="s">
        <v>27</v>
      </c>
      <c r="AQ3" s="11">
        <f>IF(ISTEXT($G3),((LEN($G3)-LEN(SUBSTITUTE($G3,"cbgw","")))/4+(LEN($G3)-LEN(SUBSTITUTE($G3,"cbwg","")))/4+(LEN($G3)-LEN(SUBSTITUTE($G3,"cgbw","")))/4+(LEN($G3)-LEN(SUBSTITUTE($G3,"cgwb","")))/4+(LEN($G3)-LEN(SUBSTITUTE($G3,"cwbg","")))/4+(LEN($G3)-LEN(SUBSTITUTE($G3,"cwgb","")))/4+(LEN($G3)-LEN(SUBSTITUTE($G3,"bgwc","")))/4+(LEN($G3)-LEN(SUBSTITUTE($G3,"bgcw","")))/4+(LEN($G3)-LEN(SUBSTITUTE($G3,"bwgc","")))/4+(LEN($G3)-LEN(SUBSTITUTE($G3,"bwcg","")))/4+(LEN($G3)-LEN(SUBSTITUTE($G3,"bcgw","")))/4+(LEN($G3)-LEN(SUBSTITUTE($G3,"bcwg","")))/4+(LEN($G3)-LEN(SUBSTITUTE($G3,"gwcb","")))/4+(LEN($G3)-LEN(SUBSTITUTE($G3,"gwbc","")))/4+(LEN($G3)-LEN(SUBSTITUTE($G3,"gcwb","")))/4+(LEN($G3)-LEN(SUBSTITUTE($G3,"gcbw","")))/4+(LEN($G3)-LEN(SUBSTITUTE($G3,"gbwc","")))/4+(LEN($G3)-LEN(SUBSTITUTE($G3,"gbcw","")))/4+(LEN($G3)-LEN(SUBSTITUTE($G3,"wcbg","")))/4+(LEN($G3)-LEN(SUBSTITUTE($G3,"wcgb","")))/4+(LEN($G3)-LEN(SUBSTITUTE($G3,"wbcg","")))/4+(LEN($G3)-LEN(SUBSTITUTE($G3,"wbgc","")))/4+(LEN($G3)-LEN(SUBSTITUTE($G3,"wgcb","")))/4+(LEN($G3)-LEN(SUBSTITUTE($G3,"wgbc","")))/4)*100/($AO3),"")</f>
        <v>50</v>
      </c>
      <c r="AR3" s="11">
        <f>IF(ISTEXT($G3),((LEN($G3)-LEN(SUBSTITUTE($G3,"bgcb","")))/4+(LEN($G3)-LEN(SUBSTITUTE($G3,"bcgb","")))/4+(LEN($G3)-LEN(SUBSTITUTE($G3,"bgwb","")))/4+(LEN($G3)-LEN(SUBSTITUTE($G3,"bwgb","")))/4+(LEN($G3)-LEN(SUBSTITUTE($G3,"bcwb","")))/4+(LEN($G3)-LEN(SUBSTITUTE($G3,"bwcb","")))/4+(LEN($G3)-LEN(SUBSTITUTE($G3,"gbcg","")))/4+(LEN($G3)-LEN(SUBSTITUTE($G3,"gcbg","")))/4+(LEN($G3)-LEN(SUBSTITUTE($G3,"gbwg","")))/4+(LEN($G3)-LEN(SUBSTITUTE($G3,"gwbg","")))/4+(LEN($G3)-LEN(SUBSTITUTE($G3,"gcwg","")))/4+(LEN($G3)-LEN(SUBSTITUTE($G3,"gwcg","")))/4+(LEN($G3)-LEN(SUBSTITUTE($G3,"cbgc","")))/4+(LEN($G3)-LEN(SUBSTITUTE($G3,"cgbc","")))/4+(LEN($G3)-LEN(SUBSTITUTE($G3,"cgwc","")))/4+(LEN($G3)-LEN(SUBSTITUTE($G3,"cwgc","")))/4+(LEN($G3)-LEN(SUBSTITUTE($G3,"cbwc","")))/4+(LEN($G3)-LEN(SUBSTITUTE($G3,"cwbc","")))/4+(LEN($G3)-LEN(SUBSTITUTE($G3,"wbgw","")))/4+(LEN($G3)-LEN(SUBSTITUTE($G3,"wgbw","")))/4+(LEN($G3)-LEN(SUBSTITUTE($G3,"wbcw","")))/4+(LEN($G3)-LEN(SUBSTITUTE($G3,"wcbw","")))/4+(LEN($G3)-LEN(SUBSTITUTE($G3,"wgcw","")))/4+(LEN($G3)-LEN(SUBSTITUTE($G3,"wcgw","")))/4)*100/$AO3,"")</f>
        <v>11.111111111111111</v>
      </c>
      <c r="AS3" s="11">
        <f>IF(ISTEXT($G3),((LEN($G3)-LEN(SUBSTITUTE($G3,"bgcg","")))/4+(LEN($G3)-LEN(SUBSTITUTE($G3,"bgbw","")))/4+(LEN($G3)-LEN(SUBSTITUTE($G3,"bwcw","")))/4+(LEN($G3)-LEN(SUBSTITUTE($G3,"bwbg","")))/4+(LEN($G3)-LEN(SUBSTITUTE($G3,"gbwb","")))/4+(LEN($G3)-LEN(SUBSTITUTE($G3,"gbgc","")))/4+(LEN($G3)-LEN(SUBSTITUTE($G3,"gcwc","")))/4+(LEN($G3)-LEN(SUBSTITUTE($G3,"gcgb","")))/4+(LEN($G3)-LEN(SUBSTITUTE($G3,"cwbw","")))/4+(LEN($G3)-LEN(SUBSTITUTE($G3,"cwcg","")))/4+(LEN($G3)-LEN(SUBSTITUTE($G3,"cgbg","")))/4+(LEN($G3)-LEN(SUBSTITUTE($G3,"cgcw","")))/4+(LEN($G3)-LEN(SUBSTITUTE($G3,"wcgc","")))/4+(LEN($G3)-LEN(SUBSTITUTE($G3,"wcwb","")))/4+(LEN($G3)-LEN(SUBSTITUTE($G3,"wbgb","")))/4+(LEN($G3)-LEN(SUBSTITUTE($G3,"wbwc","")))/4+(LEN($G3)-LEN(SUBSTITUTE($G3,"bcgc","")))/4+(LEN($G3)-LEN(SUBSTITUTE($G3,"bcbw","")))/4+(LEN($G3)-LEN(SUBSTITUTE($G3,"bwgw","")))/4+(LEN($G3)-LEN(SUBSTITUTE($G3,"bwbc","")))/4+(LEN($G3)-LEN(SUBSTITUTE($G3,"gwbw","")))/4+(LEN($G3)-LEN(SUBSTITUTE($G3,"gwgc","")))/4+(LEN($G3)-LEN(SUBSTITUTE($G3,"gcbc","")))/4+(LEN($G3)-LEN(SUBSTITUTE($G3,"gcgw","")))/4+(LEN($G3)-LEN(SUBSTITUTE($G3,"cbwb","")))/4+(LEN($G3)-LEN(SUBSTITUTE($G3,"cbcg","")))/4+(LEN($G3)-LEN(SUBSTITUTE($G3,"cgwg","")))/4+(LEN($G3)-LEN(SUBSTITUTE($G3,"cgcb","")))/4+(LEN($G3)-LEN(SUBSTITUTE($G3,"wgcg","")))/4+(LEN($G3)-LEN(SUBSTITUTE($G3,"wgwb","")))/4+(LEN($G3)-LEN(SUBSTITUTE($G3,"wbcb","")))/4+(LEN($G3)-LEN(SUBSTITUTE($G3,"wbwg","")))/4+(LEN($G3)-LEN(SUBSTITUTE($G3,"bgwg","")))/4+(LEN($G3)-LEN(SUBSTITUTE($G3,"bgbc","")))/4+(LEN($G3)-LEN(SUBSTITUTE($G3,"bcwc","")))/4+(LEN($G3)-LEN(SUBSTITUTE($G3,"bcbg","")))/4+(LEN($G3)-LEN(SUBSTITUTE($G3,"gbcb","")))/4+(LEN($G3)-LEN(SUBSTITUTE($G3,"gbgw","")))/4+(LEN($G3)-LEN(SUBSTITUTE($G3,"gwcw","")))/4+(LEN($G3)-LEN(SUBSTITUTE($G3,"gwgb","")))/4+(LEN($G3)-LEN(SUBSTITUTE($G3,"cbgb","")))/4+(LEN($G3)-LEN(SUBSTITUTE($G3,"cbcw","")))/4+(LEN($G3)-LEN(SUBSTITUTE($G3,"cwgw","")))/4+(LEN($G3)-LEN(SUBSTITUTE($G3,"cwcb","")))/4+(LEN($G3)-LEN(SUBSTITUTE($G3,"wcbc","")))/4+(LEN($G3)-LEN(SUBSTITUTE($G3,"wcwg","")))/4+(LEN($G3)-LEN(SUBSTITUTE($G3,"wgbg","")))/4+(LEN($G3)-LEN(SUBSTITUTE($G3,"wgwc","")))/4)*100/$AO3,"")</f>
        <v>33.333333333333336</v>
      </c>
      <c r="AT3" s="59">
        <f>IF(ISTEXT(G3),100-SUM(AQ3:AS3),"")</f>
        <v>5.5555555555555429</v>
      </c>
      <c r="AU3" s="17" t="str">
        <f>IF(ISTEXT(G3),D3,"")</f>
        <v>M1</v>
      </c>
      <c r="AV3" s="64">
        <f>IF(ISTEXT(G3),((LEN(G3)-LEN(SUBSTITUTE(G3,"cbgw","")))/4+(LEN(G3)-LEN(SUBSTITUTE(G3,"cbwg","")))/4+(LEN(G3)-LEN(SUBSTITUTE(G3,"cgbw","")))/4+(LEN(G3)-LEN(SUBSTITUTE(G3,"cgwb","")))/4+(LEN(G3)-LEN(SUBSTITUTE(G3,"cwbg","")))/4+(LEN(G3)-LEN(SUBSTITUTE(G3,"cwgb","")))/4+(LEN(G3)-LEN(SUBSTITUTE(G3,"bgwc","")))/4+(LEN(G3)-LEN(SUBSTITUTE(G3,"bgcw","")))/4+(LEN(G3)-LEN(SUBSTITUTE(G3,"bwgc","")))/4+(LEN(G3)-LEN(SUBSTITUTE(G3,"bwcg","")))/4+(LEN(G3)-LEN(SUBSTITUTE(G3,"bcgw","")))/4+(LEN(G3)-LEN(SUBSTITUTE(G3,"bcwg","")))/4+(LEN(G3)-LEN(SUBSTITUTE(G3,"gwcb","")))/4+(LEN(G3)-LEN(SUBSTITUTE(G3,"gwbc","")))/4+(LEN(G3)-LEN(SUBSTITUTE(G3,"gcwb","")))/4+(LEN(G3)-LEN(SUBSTITUTE(G3,"gcbw","")))/4+(LEN(G3)-LEN(SUBSTITUTE(G3,"gbwc","")))/4+(LEN(G3)-LEN(SUBSTITUTE(G3,"gbcw","")))/4+(LEN(G3)-LEN(SUBSTITUTE(G3,"wcbg","")))/4+(LEN(G3)-LEN(SUBSTITUTE(G3,"wcgb","")))/4+(LEN(G3)-LEN(SUBSTITUTE(G3,"wbcg","")))/4+(LEN(G3)-LEN(SUBSTITUTE(G3,"wbgc","")))/4+(LEN(G3)-LEN(SUBSTITUTE(G3,"wgcb","")))/4+(LEN(G3)-LEN(SUBSTITUTE(G3,"wgbc","")))/4),"")</f>
        <v>9</v>
      </c>
      <c r="AW3" s="75" t="s">
        <v>39</v>
      </c>
      <c r="AX3" s="11">
        <f>IF(ISTEXT(G3),((LEN(G3)-LEN(SUBSTITUTE(G3,"cgbw","")))/4+(LEN(G3)-LEN(SUBSTITUTE(G3,"cwbg","")))/4+(LEN(G3)-LEN(SUBSTITUTE(G3,"bgcw","")))/4+(LEN(G3)-LEN(SUBSTITUTE(G3,"bwcg","")))/4+(LEN(G3)-LEN(SUBSTITUTE(G3,"gcwb","")))/4+(LEN(G3)-LEN(SUBSTITUTE(G3,"gbwc","")))/4+(LEN(G3)-LEN(SUBSTITUTE(G3,"wcgb","")))/4+(LEN(G3)-LEN(SUBSTITUTE(G3,"wbgc","")))/4)*100/AV3,"")</f>
        <v>44.444444444444443</v>
      </c>
      <c r="AY3" s="11">
        <f>IF(ISTEXT(G3),((LEN(G3)-LEN(SUBSTITUTE(G3,"cbwg","")))/4+(LEN(G3)-LEN(SUBSTITUTE(G3,"cgwb","")))/4+(LEN(G3)-LEN(SUBSTITUTE(G3,"bwgc","")))/4+(LEN(G3)-LEN(SUBSTITUTE(G3,"bcgw","")))/4+(LEN(G3)-LEN(SUBSTITUTE(G3,"gwbc","")))/4+(LEN(G3)-LEN(SUBSTITUTE(G3,"gcbw","")))/4+(LEN(G3)-LEN(SUBSTITUTE(G3,"wbcg","")))/4+(LEN(G3)-LEN(SUBSTITUTE(G3,"wgcb","")))/4)*100/AV3,"")</f>
        <v>44.444444444444443</v>
      </c>
      <c r="AZ3" s="68">
        <f>IF(ISTEXT(G3),((LEN(G3)-LEN(SUBSTITUTE(G3,"cbgw","")))/4+(LEN(G3)-LEN(SUBSTITUTE(G3,"cwgb","")))/4+(LEN(G3)-LEN(SUBSTITUTE(G3,"bgwc","")))/4+(LEN(G3)-LEN(SUBSTITUTE(G3,"bcwg","")))/4+(LEN(G3)-LEN(SUBSTITUTE(G3,"gwcb","")))/4+(LEN(G3)-LEN(SUBSTITUTE(G3,"gbcw","")))/4+(LEN(G3)-LEN(SUBSTITUTE(G3,"wcbg","")))/4+(LEN(G3)-LEN(SUBSTITUTE(G3,"wgbc","")))/4)*100/AV3,"")</f>
        <v>11.111111111111111</v>
      </c>
      <c r="BA3" s="4"/>
    </row>
    <row r="4" spans="1:53" ht="12.9" customHeight="1" x14ac:dyDescent="0.35">
      <c r="A4" s="15"/>
      <c r="B4" s="15"/>
      <c r="C4" s="16"/>
      <c r="D4" s="17"/>
      <c r="E4" s="18"/>
      <c r="F4" s="19"/>
      <c r="G4" s="22"/>
      <c r="H4" s="20" t="str">
        <f t="shared" ref="H4:H38" si="1">IF(ISTEXT(G4),LEN(G4)-1,"")</f>
        <v/>
      </c>
      <c r="I4" s="11" t="str">
        <f t="shared" ref="I4:I38" si="2">IF(ISTEXT(G4),((LEN(G4)-LEN(SUBSTITUTE(G4,"cbgw","")))/4+(LEN(G4)-LEN(SUBSTITUTE(G4,"cbwg","")))/4+(LEN(G4)-LEN(SUBSTITUTE(G4,"cgbw","")))/4+(LEN(G4)-LEN(SUBSTITUTE(G4,"cgwb","")))/4+(LEN(G4)-LEN(SUBSTITUTE(G4,"cwbg","")))/4+(LEN(G4)-LEN(SUBSTITUTE(G4,"cwgb","")))/4+(LEN(G4)-LEN(SUBSTITUTE(G4,"bgwc","")))/4+(LEN(G4)-LEN(SUBSTITUTE(G4,"bgcw","")))/4+(LEN(G4)-LEN(SUBSTITUTE(G4,"bwgc","")))/4+(LEN(G4)-LEN(SUBSTITUTE(G4,"bwcg","")))/4+(LEN(G4)-LEN(SUBSTITUTE(G4,"bcgw","")))/4+(LEN(G4)-LEN(SUBSTITUTE(G4,"bcwg","")))/4+(LEN(G4)-LEN(SUBSTITUTE(G4,"gwcb","")))/4+(LEN(G4)-LEN(SUBSTITUTE(G4,"gwbc","")))/4+(LEN(G4)-LEN(SUBSTITUTE(G4,"gcwb","")))/4+(LEN(G4)-LEN(SUBSTITUTE(G4,"gcbw","")))/4+(LEN(G4)-LEN(SUBSTITUTE(G4,"gbwc","")))/4+(LEN(G4)-LEN(SUBSTITUTE(G4,"gbcw","")))/4+(LEN(G4)-LEN(SUBSTITUTE(G4,"wcbg","")))/4+(LEN(G4)-LEN(SUBSTITUTE(G4,"wcgb","")))/4+(LEN(G4)-LEN(SUBSTITUTE(G4,"wbcg","")))/4+(LEN(G4)-LEN(SUBSTITUTE(G4,"wbgc","")))/4+(LEN(G4)-LEN(SUBSTITUTE(G4,"wgcb","")))/4+(LEN(G4)-LEN(SUBSTITUTE(G4,"wgbc","")))/4)*100/(H4-2),"")</f>
        <v/>
      </c>
      <c r="J4" s="28" t="str">
        <f t="shared" si="0"/>
        <v/>
      </c>
      <c r="K4" s="87"/>
      <c r="L4" s="3" t="str">
        <f t="shared" ref="L4:L38" si="3">IF(ISTEXT(G4),SUM(AD4,AG4,AJ4),"")</f>
        <v/>
      </c>
      <c r="M4" s="3" t="str">
        <f t="shared" ref="M4:M37" si="4">IF(ISTEXT(G4),SUM(AA4,AH4,AK4),"")</f>
        <v/>
      </c>
      <c r="N4" s="3" t="str">
        <f t="shared" ref="N4:N37" si="5">IF(ISTEXT(G4),SUM(AB4,AE4,AL4),"")</f>
        <v/>
      </c>
      <c r="O4" s="6" t="str">
        <f t="shared" ref="O4:O38" si="6">IF(ISTEXT(G4),SUM(AC4,AF4,AI4),"")</f>
        <v/>
      </c>
      <c r="P4" s="29"/>
      <c r="Q4" s="90"/>
      <c r="R4" s="3" t="str">
        <f t="shared" ref="R4:R36" si="7">IF(ISTEXT(G4),SUM(AA4,AD4),"")</f>
        <v/>
      </c>
      <c r="S4" s="3" t="str">
        <f t="shared" ref="S4:S38" si="8">IF(ISTEXT(G4),SUM(AB4,AG4),"")</f>
        <v/>
      </c>
      <c r="T4" s="3" t="str">
        <f t="shared" ref="T4:T38" si="9">IF(ISTEXT(G4),SUM(AC4,AJ4),"")</f>
        <v/>
      </c>
      <c r="U4" s="3" t="str">
        <f t="shared" ref="U4:U38" si="10">IF(ISTEXT(G4),SUM(AE4,AH4),"")</f>
        <v/>
      </c>
      <c r="V4" s="3" t="str">
        <f t="shared" ref="V4:V38" si="11">IF(ISTEXT(G4),SUM(AF4,AK4),"")</f>
        <v/>
      </c>
      <c r="W4" s="25" t="str">
        <f t="shared" ref="W4:W38" si="12">IF(ISTEXT(G4),SUM(AI4,AL4),"")</f>
        <v/>
      </c>
      <c r="X4" s="30"/>
      <c r="Y4" s="28" t="str">
        <f t="shared" ref="Y4:Y38" si="13">IF(ISTEXT(D4),D4,"")</f>
        <v/>
      </c>
      <c r="Z4" s="79"/>
      <c r="AA4" s="3" t="str">
        <f t="shared" ref="AA4:AA38" si="14">IF(ISTEXT($G4),((LEN($G4)-LEN(SUBSTITUTE($G4,"cb","")))/2)*100/($H4),"")</f>
        <v/>
      </c>
      <c r="AB4" s="3" t="str">
        <f t="shared" ref="AB4:AB38" si="15">IF(ISTEXT($G4),((LEN($G4)-LEN(SUBSTITUTE($G4,"cg","")))/2)*100/($H4),"")</f>
        <v/>
      </c>
      <c r="AC4" s="3" t="str">
        <f t="shared" ref="AC4:AC38" si="16">IF(ISTEXT($G4),((LEN($G4)-LEN(SUBSTITUTE($G4,"cw","")))/2)*100/($H4),"")</f>
        <v/>
      </c>
      <c r="AD4" s="3" t="str">
        <f t="shared" ref="AD4:AD38" si="17">IF(ISTEXT($G4),((LEN($G4)-LEN(SUBSTITUTE($G4,"bc","")))/2)*100/($H4),"")</f>
        <v/>
      </c>
      <c r="AE4" s="3" t="str">
        <f t="shared" ref="AE4:AE38" si="18">IF(ISTEXT($G4),((LEN($G4)-LEN(SUBSTITUTE($G4,"bg","")))/2)*100/($H4),"")</f>
        <v/>
      </c>
      <c r="AF4" s="3" t="str">
        <f t="shared" ref="AF4:AF38" si="19">IF(ISTEXT($G4),((LEN($G4)-LEN(SUBSTITUTE($G4,"bw","")))/2)*100/($H4),"")</f>
        <v/>
      </c>
      <c r="AG4" s="3" t="str">
        <f t="shared" ref="AG4:AG38" si="20">IF(ISTEXT($G4),((LEN($G4)-LEN(SUBSTITUTE($G4,"gc","")))/2)*100/($H4),"")</f>
        <v/>
      </c>
      <c r="AH4" s="3" t="str">
        <f t="shared" ref="AH4:AH38" si="21">IF(ISTEXT($G4),((LEN($G4)-LEN(SUBSTITUTE($G4,"gb","")))/2)*100/($H4),"")</f>
        <v/>
      </c>
      <c r="AI4" s="3" t="str">
        <f t="shared" ref="AI4:AI38" si="22">IF(ISTEXT($G4),((LEN($G4)-LEN(SUBSTITUTE($G4,"gw","")))/2)*100/($H4),"")</f>
        <v/>
      </c>
      <c r="AJ4" s="3" t="str">
        <f t="shared" ref="AJ4:AJ38" si="23">IF(ISTEXT($G4),((LEN($G4)-LEN(SUBSTITUTE($G4,"wc","")))/2)*100/($H4),"")</f>
        <v/>
      </c>
      <c r="AK4" s="3" t="str">
        <f t="shared" ref="AK4:AK38" si="24">IF(ISTEXT($G4),((LEN($G4)-LEN(SUBSTITUTE($G4,"wb","")))/2)*100/($H4),"")</f>
        <v/>
      </c>
      <c r="AL4" s="12" t="str">
        <f t="shared" ref="AL4:AL38" si="25">IF(ISTEXT($G4),((LEN($G4)-LEN(SUBSTITUTE($G4,"wg","")))/2)*100/($H4),"")</f>
        <v/>
      </c>
      <c r="AM4" s="4"/>
      <c r="AN4" s="17" t="str">
        <f t="shared" ref="AN4:AN38" si="26">IF(ISTEXT(G4),D4,"")</f>
        <v/>
      </c>
      <c r="AO4" s="55" t="str">
        <f t="shared" ref="AO4:AO38" si="27">IF(ISTEXT(G4),H4-2,"")</f>
        <v/>
      </c>
      <c r="AP4" s="73"/>
      <c r="AQ4" s="11" t="str">
        <f t="shared" ref="AQ4:AQ38" si="28">IF(ISTEXT($G4),((LEN($G4)-LEN(SUBSTITUTE($G4,"cbgw","")))/4+(LEN($G4)-LEN(SUBSTITUTE($G4,"cbwg","")))/4+(LEN($G4)-LEN(SUBSTITUTE($G4,"cgbw","")))/4+(LEN($G4)-LEN(SUBSTITUTE($G4,"cgwb","")))/4+(LEN($G4)-LEN(SUBSTITUTE($G4,"cwbg","")))/4+(LEN($G4)-LEN(SUBSTITUTE($G4,"cwgb","")))/4+(LEN($G4)-LEN(SUBSTITUTE($G4,"bgwc","")))/4+(LEN($G4)-LEN(SUBSTITUTE($G4,"bgcw","")))/4+(LEN($G4)-LEN(SUBSTITUTE($G4,"bwgc","")))/4+(LEN($G4)-LEN(SUBSTITUTE($G4,"bwcg","")))/4+(LEN($G4)-LEN(SUBSTITUTE($G4,"bcgw","")))/4+(LEN($G4)-LEN(SUBSTITUTE($G4,"bcwg","")))/4+(LEN($G4)-LEN(SUBSTITUTE($G4,"gwcb","")))/4+(LEN($G4)-LEN(SUBSTITUTE($G4,"gwbc","")))/4+(LEN($G4)-LEN(SUBSTITUTE($G4,"gcwb","")))/4+(LEN($G4)-LEN(SUBSTITUTE($G4,"gcbw","")))/4+(LEN($G4)-LEN(SUBSTITUTE($G4,"gbwc","")))/4+(LEN($G4)-LEN(SUBSTITUTE($G4,"gbcw","")))/4+(LEN($G4)-LEN(SUBSTITUTE($G4,"wcbg","")))/4+(LEN($G4)-LEN(SUBSTITUTE($G4,"wcgb","")))/4+(LEN($G4)-LEN(SUBSTITUTE($G4,"wbcg","")))/4+(LEN($G4)-LEN(SUBSTITUTE($G4,"wbgc","")))/4+(LEN($G4)-LEN(SUBSTITUTE($G4,"wgcb","")))/4+(LEN($G4)-LEN(SUBSTITUTE($G4,"wgbc","")))/4)*100/($AO4),"")</f>
        <v/>
      </c>
      <c r="AR4" s="11" t="str">
        <f t="shared" ref="AR4:AR38" si="29">IF(ISTEXT($G4),((LEN($G4)-LEN(SUBSTITUTE($G4,"bgcb","")))/4+(LEN($G4)-LEN(SUBSTITUTE($G4,"bcgb","")))/4+(LEN($G4)-LEN(SUBSTITUTE($G4,"bgwb","")))/4+(LEN($G4)-LEN(SUBSTITUTE($G4,"bwgb","")))/4+(LEN($G4)-LEN(SUBSTITUTE($G4,"bcwb","")))/4+(LEN($G4)-LEN(SUBSTITUTE($G4,"bwcb","")))/4+(LEN($G4)-LEN(SUBSTITUTE($G4,"gbcg","")))/4+(LEN($G4)-LEN(SUBSTITUTE($G4,"gcbg","")))/4+(LEN($G4)-LEN(SUBSTITUTE($G4,"gbwg","")))/4+(LEN($G4)-LEN(SUBSTITUTE($G4,"gwbg","")))/4+(LEN($G4)-LEN(SUBSTITUTE($G4,"gcwg","")))/4+(LEN($G4)-LEN(SUBSTITUTE($G4,"gwcg","")))/4+(LEN($G4)-LEN(SUBSTITUTE($G4,"cbgc","")))/4+(LEN($G4)-LEN(SUBSTITUTE($G4,"cgbc","")))/4+(LEN($G4)-LEN(SUBSTITUTE($G4,"cgwc","")))/4+(LEN($G4)-LEN(SUBSTITUTE($G4,"cwgc","")))/4+(LEN($G4)-LEN(SUBSTITUTE($G4,"cbwc","")))/4+(LEN($G4)-LEN(SUBSTITUTE($G4,"cwbc","")))/4+(LEN($G4)-LEN(SUBSTITUTE($G4,"wbgw","")))/4+(LEN($G4)-LEN(SUBSTITUTE($G4,"wgbw","")))/4+(LEN($G4)-LEN(SUBSTITUTE($G4,"wbcw","")))/4+(LEN($G4)-LEN(SUBSTITUTE($G4,"wcbw","")))/4+(LEN($G4)-LEN(SUBSTITUTE($G4,"wgcw","")))/4+(LEN($G4)-LEN(SUBSTITUTE($G4,"wcgw","")))/4)*100/$AO4,"")</f>
        <v/>
      </c>
      <c r="AS4" s="11" t="str">
        <f t="shared" ref="AS4:AS38" si="30">IF(ISTEXT($G4),((LEN($G4)-LEN(SUBSTITUTE($G4,"bgcg","")))/4+(LEN($G4)-LEN(SUBSTITUTE($G4,"bgbw","")))/4+(LEN($G4)-LEN(SUBSTITUTE($G4,"bwcw","")))/4+(LEN($G4)-LEN(SUBSTITUTE($G4,"bwbg","")))/4+(LEN($G4)-LEN(SUBSTITUTE($G4,"gbwb","")))/4+(LEN($G4)-LEN(SUBSTITUTE($G4,"gbgc","")))/4+(LEN($G4)-LEN(SUBSTITUTE($G4,"gcwc","")))/4+(LEN($G4)-LEN(SUBSTITUTE($G4,"gcgb","")))/4+(LEN($G4)-LEN(SUBSTITUTE($G4,"cwbw","")))/4+(LEN($G4)-LEN(SUBSTITUTE($G4,"cwcg","")))/4+(LEN($G4)-LEN(SUBSTITUTE($G4,"cgbg","")))/4+(LEN($G4)-LEN(SUBSTITUTE($G4,"cgcw","")))/4+(LEN($G4)-LEN(SUBSTITUTE($G4,"wcgc","")))/4+(LEN($G4)-LEN(SUBSTITUTE($G4,"wcwb","")))/4+(LEN($G4)-LEN(SUBSTITUTE($G4,"wbgb","")))/4+(LEN($G4)-LEN(SUBSTITUTE($G4,"wbwc","")))/4+(LEN($G4)-LEN(SUBSTITUTE($G4,"bcgc","")))/4+(LEN($G4)-LEN(SUBSTITUTE($G4,"bcbw","")))/4+(LEN($G4)-LEN(SUBSTITUTE($G4,"bwgw","")))/4+(LEN($G4)-LEN(SUBSTITUTE($G4,"bwbc","")))/4+(LEN($G4)-LEN(SUBSTITUTE($G4,"gwbw","")))/4+(LEN($G4)-LEN(SUBSTITUTE($G4,"gwgc","")))/4+(LEN($G4)-LEN(SUBSTITUTE($G4,"gcbc","")))/4+(LEN($G4)-LEN(SUBSTITUTE($G4,"gcgw","")))/4+(LEN($G4)-LEN(SUBSTITUTE($G4,"cbwb","")))/4+(LEN($G4)-LEN(SUBSTITUTE($G4,"cbcg","")))/4+(LEN($G4)-LEN(SUBSTITUTE($G4,"cgwg","")))/4+(LEN($G4)-LEN(SUBSTITUTE($G4,"cgcb","")))/4+(LEN($G4)-LEN(SUBSTITUTE($G4,"wgcg","")))/4+(LEN($G4)-LEN(SUBSTITUTE($G4,"wgwb","")))/4+(LEN($G4)-LEN(SUBSTITUTE($G4,"wbcb","")))/4+(LEN($G4)-LEN(SUBSTITUTE($G4,"wbwg","")))/4+(LEN($G4)-LEN(SUBSTITUTE($G4,"bgwg","")))/4+(LEN($G4)-LEN(SUBSTITUTE($G4,"bgbc","")))/4+(LEN($G4)-LEN(SUBSTITUTE($G4,"bcwc","")))/4+(LEN($G4)-LEN(SUBSTITUTE($G4,"bcbg","")))/4+(LEN($G4)-LEN(SUBSTITUTE($G4,"gbcb","")))/4+(LEN($G4)-LEN(SUBSTITUTE($G4,"gbgw","")))/4+(LEN($G4)-LEN(SUBSTITUTE($G4,"gwcw","")))/4+(LEN($G4)-LEN(SUBSTITUTE($G4,"gwgb","")))/4+(LEN($G4)-LEN(SUBSTITUTE($G4,"cbgb","")))/4+(LEN($G4)-LEN(SUBSTITUTE($G4,"cbcw","")))/4+(LEN($G4)-LEN(SUBSTITUTE($G4,"cwgw","")))/4+(LEN($G4)-LEN(SUBSTITUTE($G4,"cwcb","")))/4+(LEN($G4)-LEN(SUBSTITUTE($G4,"wcbc","")))/4+(LEN($G4)-LEN(SUBSTITUTE($G4,"wcwg","")))/4+(LEN($G4)-LEN(SUBSTITUTE($G4,"wgbg","")))/4+(LEN($G4)-LEN(SUBSTITUTE($G4,"wgwc","")))/4)*100/$AO4,"")</f>
        <v/>
      </c>
      <c r="AT4" s="59" t="str">
        <f t="shared" ref="AT4:AT38" si="31">IF(ISTEXT(G4),100-SUM(AQ4:AS4),"")</f>
        <v/>
      </c>
      <c r="AU4" s="17" t="str">
        <f t="shared" ref="AU4:AU38" si="32">IF(ISTEXT(G4),D4,"")</f>
        <v/>
      </c>
      <c r="AV4" s="64" t="str">
        <f t="shared" ref="AV4:AV38" si="33">IF(ISTEXT(G4),((LEN(G4)-LEN(SUBSTITUTE(G4,"cbgw","")))/4+(LEN(G4)-LEN(SUBSTITUTE(G4,"cbwg","")))/4+(LEN(G4)-LEN(SUBSTITUTE(G4,"cgbw","")))/4+(LEN(G4)-LEN(SUBSTITUTE(G4,"cgwb","")))/4+(LEN(G4)-LEN(SUBSTITUTE(G4,"cwbg","")))/4+(LEN(G4)-LEN(SUBSTITUTE(G4,"cwgb","")))/4+(LEN(G4)-LEN(SUBSTITUTE(G4,"bgwc","")))/4+(LEN(G4)-LEN(SUBSTITUTE(G4,"bgcw","")))/4+(LEN(G4)-LEN(SUBSTITUTE(G4,"bwgc","")))/4+(LEN(G4)-LEN(SUBSTITUTE(G4,"bwcg","")))/4+(LEN(G4)-LEN(SUBSTITUTE(G4,"bcgw","")))/4+(LEN(G4)-LEN(SUBSTITUTE(G4,"bcwg","")))/4+(LEN(G4)-LEN(SUBSTITUTE(G4,"gwcb","")))/4+(LEN(G4)-LEN(SUBSTITUTE(G4,"gwbc","")))/4+(LEN(G4)-LEN(SUBSTITUTE(G4,"gcwb","")))/4+(LEN(G4)-LEN(SUBSTITUTE(G4,"gcbw","")))/4+(LEN(G4)-LEN(SUBSTITUTE(G4,"gbwc","")))/4+(LEN(G4)-LEN(SUBSTITUTE(G4,"gbcw","")))/4+(LEN(G4)-LEN(SUBSTITUTE(G4,"wcbg","")))/4+(LEN(G4)-LEN(SUBSTITUTE(G4,"wcgb","")))/4+(LEN(G4)-LEN(SUBSTITUTE(G4,"wbcg","")))/4+(LEN(G4)-LEN(SUBSTITUTE(G4,"wbgc","")))/4+(LEN(G4)-LEN(SUBSTITUTE(G4,"wgcb","")))/4+(LEN(G4)-LEN(SUBSTITUTE(G4,"wgbc","")))/4),"")</f>
        <v/>
      </c>
      <c r="AW4" s="76"/>
      <c r="AX4" s="11" t="str">
        <f t="shared" ref="AX4:AX38" si="34">IF(ISTEXT(G4),((LEN(G4)-LEN(SUBSTITUTE(G4,"cgbw","")))/4+(LEN(G4)-LEN(SUBSTITUTE(G4,"cwbg","")))/4+(LEN(G4)-LEN(SUBSTITUTE(G4,"bgcw","")))/4+(LEN(G4)-LEN(SUBSTITUTE(G4,"bwcg","")))/4+(LEN(G4)-LEN(SUBSTITUTE(G4,"gcwb","")))/4+(LEN(G4)-LEN(SUBSTITUTE(G4,"gbwc","")))/4+(LEN(G4)-LEN(SUBSTITUTE(G4,"wcgb","")))/4+(LEN(G4)-LEN(SUBSTITUTE(G4,"wbgc","")))/4)*100/AV4,"")</f>
        <v/>
      </c>
      <c r="AY4" s="11" t="str">
        <f t="shared" ref="AY4:AY38" si="35">IF(ISTEXT(G4),((LEN(G4)-LEN(SUBSTITUTE(G4,"cbwg","")))/4+(LEN(G4)-LEN(SUBSTITUTE(G4,"cgwb","")))/4+(LEN(G4)-LEN(SUBSTITUTE(G4,"bwgc","")))/4+(LEN(G4)-LEN(SUBSTITUTE(G4,"bcgw","")))/4+(LEN(G4)-LEN(SUBSTITUTE(G4,"gwbc","")))/4+(LEN(G4)-LEN(SUBSTITUTE(G4,"gcbw","")))/4+(LEN(G4)-LEN(SUBSTITUTE(G4,"wbcg","")))/4+(LEN(G4)-LEN(SUBSTITUTE(G4,"wgcb","")))/4)*100/AV4,"")</f>
        <v/>
      </c>
      <c r="AZ4" s="68" t="str">
        <f t="shared" ref="AZ4:AZ38" si="36">IF(ISTEXT(G4),((LEN(G4)-LEN(SUBSTITUTE(G4,"cbgw","")))/4+(LEN(G4)-LEN(SUBSTITUTE(G4,"cwgb","")))/4+(LEN(G4)-LEN(SUBSTITUTE(G4,"bgwc","")))/4+(LEN(G4)-LEN(SUBSTITUTE(G4,"bcwg","")))/4+(LEN(G4)-LEN(SUBSTITUTE(G4,"gwcb","")))/4+(LEN(G4)-LEN(SUBSTITUTE(G4,"gbcw","")))/4+(LEN(G4)-LEN(SUBSTITUTE(G4,"wcbg","")))/4+(LEN(G4)-LEN(SUBSTITUTE(G4,"wgbc","")))/4)*100/AV4,"")</f>
        <v/>
      </c>
      <c r="BA4" s="4"/>
    </row>
    <row r="5" spans="1:53" ht="12.9" customHeight="1" x14ac:dyDescent="0.35">
      <c r="A5" s="15"/>
      <c r="B5" s="15"/>
      <c r="C5" s="16"/>
      <c r="D5" s="17"/>
      <c r="E5" s="18"/>
      <c r="F5" s="19"/>
      <c r="G5" s="22"/>
      <c r="H5" s="20" t="str">
        <f t="shared" si="1"/>
        <v/>
      </c>
      <c r="I5" s="11" t="str">
        <f t="shared" si="2"/>
        <v/>
      </c>
      <c r="J5" s="28" t="str">
        <f t="shared" si="0"/>
        <v/>
      </c>
      <c r="K5" s="87"/>
      <c r="L5" s="3" t="str">
        <f t="shared" si="3"/>
        <v/>
      </c>
      <c r="M5" s="3" t="str">
        <f t="shared" si="4"/>
        <v/>
      </c>
      <c r="N5" s="3" t="str">
        <f t="shared" si="5"/>
        <v/>
      </c>
      <c r="O5" s="6" t="str">
        <f t="shared" si="6"/>
        <v/>
      </c>
      <c r="P5" s="29"/>
      <c r="Q5" s="90"/>
      <c r="R5" s="3" t="str">
        <f t="shared" si="7"/>
        <v/>
      </c>
      <c r="S5" s="3" t="str">
        <f t="shared" si="8"/>
        <v/>
      </c>
      <c r="T5" s="3" t="str">
        <f t="shared" si="9"/>
        <v/>
      </c>
      <c r="U5" s="3" t="str">
        <f t="shared" si="10"/>
        <v/>
      </c>
      <c r="V5" s="3" t="str">
        <f t="shared" si="11"/>
        <v/>
      </c>
      <c r="W5" s="25" t="str">
        <f t="shared" si="12"/>
        <v/>
      </c>
      <c r="X5" s="30"/>
      <c r="Y5" s="28" t="str">
        <f t="shared" si="13"/>
        <v/>
      </c>
      <c r="Z5" s="79"/>
      <c r="AA5" s="3" t="str">
        <f t="shared" si="14"/>
        <v/>
      </c>
      <c r="AB5" s="3" t="str">
        <f t="shared" si="15"/>
        <v/>
      </c>
      <c r="AC5" s="3" t="str">
        <f t="shared" si="16"/>
        <v/>
      </c>
      <c r="AD5" s="3" t="str">
        <f t="shared" si="17"/>
        <v/>
      </c>
      <c r="AE5" s="3" t="str">
        <f t="shared" si="18"/>
        <v/>
      </c>
      <c r="AF5" s="3" t="str">
        <f t="shared" si="19"/>
        <v/>
      </c>
      <c r="AG5" s="3" t="str">
        <f t="shared" si="20"/>
        <v/>
      </c>
      <c r="AH5" s="3" t="str">
        <f t="shared" si="21"/>
        <v/>
      </c>
      <c r="AI5" s="3" t="str">
        <f t="shared" si="22"/>
        <v/>
      </c>
      <c r="AJ5" s="3" t="str">
        <f t="shared" si="23"/>
        <v/>
      </c>
      <c r="AK5" s="3" t="str">
        <f t="shared" si="24"/>
        <v/>
      </c>
      <c r="AL5" s="12" t="str">
        <f t="shared" si="25"/>
        <v/>
      </c>
      <c r="AM5" s="4"/>
      <c r="AN5" s="17" t="str">
        <f t="shared" si="26"/>
        <v/>
      </c>
      <c r="AO5" s="55" t="str">
        <f t="shared" si="27"/>
        <v/>
      </c>
      <c r="AP5" s="73"/>
      <c r="AQ5" s="11" t="str">
        <f t="shared" si="28"/>
        <v/>
      </c>
      <c r="AR5" s="11" t="str">
        <f t="shared" si="29"/>
        <v/>
      </c>
      <c r="AS5" s="11" t="str">
        <f t="shared" si="30"/>
        <v/>
      </c>
      <c r="AT5" s="59" t="str">
        <f t="shared" si="31"/>
        <v/>
      </c>
      <c r="AU5" s="17" t="str">
        <f t="shared" si="32"/>
        <v/>
      </c>
      <c r="AV5" s="64" t="str">
        <f t="shared" si="33"/>
        <v/>
      </c>
      <c r="AW5" s="76"/>
      <c r="AX5" s="11" t="str">
        <f t="shared" si="34"/>
        <v/>
      </c>
      <c r="AY5" s="11" t="str">
        <f t="shared" si="35"/>
        <v/>
      </c>
      <c r="AZ5" s="68" t="str">
        <f t="shared" si="36"/>
        <v/>
      </c>
      <c r="BA5" s="4"/>
    </row>
    <row r="6" spans="1:53" ht="12.9" customHeight="1" x14ac:dyDescent="0.35">
      <c r="A6" s="15"/>
      <c r="B6" s="15"/>
      <c r="C6" s="16"/>
      <c r="D6" s="17"/>
      <c r="E6" s="18"/>
      <c r="F6" s="19"/>
      <c r="G6" s="22"/>
      <c r="H6" s="20" t="str">
        <f t="shared" si="1"/>
        <v/>
      </c>
      <c r="I6" s="11" t="str">
        <f t="shared" si="2"/>
        <v/>
      </c>
      <c r="J6" s="28" t="str">
        <f t="shared" si="0"/>
        <v/>
      </c>
      <c r="K6" s="87"/>
      <c r="L6" s="3" t="str">
        <f t="shared" si="3"/>
        <v/>
      </c>
      <c r="M6" s="3" t="str">
        <f t="shared" si="4"/>
        <v/>
      </c>
      <c r="N6" s="3" t="str">
        <f t="shared" si="5"/>
        <v/>
      </c>
      <c r="O6" s="6" t="str">
        <f t="shared" si="6"/>
        <v/>
      </c>
      <c r="P6" s="29"/>
      <c r="Q6" s="90"/>
      <c r="R6" s="3" t="str">
        <f t="shared" si="7"/>
        <v/>
      </c>
      <c r="S6" s="3" t="str">
        <f t="shared" si="8"/>
        <v/>
      </c>
      <c r="T6" s="3" t="str">
        <f t="shared" si="9"/>
        <v/>
      </c>
      <c r="U6" s="3" t="str">
        <f t="shared" si="10"/>
        <v/>
      </c>
      <c r="V6" s="3" t="str">
        <f t="shared" si="11"/>
        <v/>
      </c>
      <c r="W6" s="25" t="str">
        <f t="shared" si="12"/>
        <v/>
      </c>
      <c r="X6" s="30"/>
      <c r="Y6" s="28" t="str">
        <f t="shared" si="13"/>
        <v/>
      </c>
      <c r="Z6" s="79"/>
      <c r="AA6" s="3" t="str">
        <f t="shared" si="14"/>
        <v/>
      </c>
      <c r="AB6" s="3" t="str">
        <f t="shared" si="15"/>
        <v/>
      </c>
      <c r="AC6" s="3" t="str">
        <f t="shared" si="16"/>
        <v/>
      </c>
      <c r="AD6" s="3" t="str">
        <f t="shared" si="17"/>
        <v/>
      </c>
      <c r="AE6" s="3" t="str">
        <f t="shared" si="18"/>
        <v/>
      </c>
      <c r="AF6" s="3" t="str">
        <f t="shared" si="19"/>
        <v/>
      </c>
      <c r="AG6" s="3" t="str">
        <f t="shared" si="20"/>
        <v/>
      </c>
      <c r="AH6" s="3" t="str">
        <f t="shared" si="21"/>
        <v/>
      </c>
      <c r="AI6" s="3" t="str">
        <f t="shared" si="22"/>
        <v/>
      </c>
      <c r="AJ6" s="3" t="str">
        <f t="shared" si="23"/>
        <v/>
      </c>
      <c r="AK6" s="3" t="str">
        <f t="shared" si="24"/>
        <v/>
      </c>
      <c r="AL6" s="12" t="str">
        <f t="shared" si="25"/>
        <v/>
      </c>
      <c r="AM6" s="4"/>
      <c r="AN6" s="17" t="str">
        <f t="shared" si="26"/>
        <v/>
      </c>
      <c r="AO6" s="55" t="str">
        <f t="shared" si="27"/>
        <v/>
      </c>
      <c r="AP6" s="73"/>
      <c r="AQ6" s="11" t="str">
        <f t="shared" si="28"/>
        <v/>
      </c>
      <c r="AR6" s="11" t="str">
        <f t="shared" si="29"/>
        <v/>
      </c>
      <c r="AS6" s="11" t="str">
        <f t="shared" si="30"/>
        <v/>
      </c>
      <c r="AT6" s="59" t="str">
        <f t="shared" si="31"/>
        <v/>
      </c>
      <c r="AU6" s="17" t="str">
        <f t="shared" si="32"/>
        <v/>
      </c>
      <c r="AV6" s="64" t="str">
        <f t="shared" si="33"/>
        <v/>
      </c>
      <c r="AW6" s="76"/>
      <c r="AX6" s="11" t="str">
        <f t="shared" si="34"/>
        <v/>
      </c>
      <c r="AY6" s="11" t="str">
        <f t="shared" si="35"/>
        <v/>
      </c>
      <c r="AZ6" s="68" t="str">
        <f t="shared" si="36"/>
        <v/>
      </c>
      <c r="BA6" s="4"/>
    </row>
    <row r="7" spans="1:53" ht="12.9" customHeight="1" x14ac:dyDescent="0.35">
      <c r="A7" s="15"/>
      <c r="B7" s="15"/>
      <c r="C7" s="16"/>
      <c r="D7" s="17"/>
      <c r="E7" s="18"/>
      <c r="F7" s="19"/>
      <c r="G7" s="22"/>
      <c r="H7" s="20" t="str">
        <f t="shared" si="1"/>
        <v/>
      </c>
      <c r="I7" s="11" t="str">
        <f t="shared" si="2"/>
        <v/>
      </c>
      <c r="J7" s="28" t="str">
        <f t="shared" si="0"/>
        <v/>
      </c>
      <c r="K7" s="87"/>
      <c r="L7" s="3" t="str">
        <f t="shared" si="3"/>
        <v/>
      </c>
      <c r="M7" s="3" t="str">
        <f t="shared" si="4"/>
        <v/>
      </c>
      <c r="N7" s="3" t="str">
        <f t="shared" si="5"/>
        <v/>
      </c>
      <c r="O7" s="6" t="str">
        <f t="shared" si="6"/>
        <v/>
      </c>
      <c r="P7" s="29"/>
      <c r="Q7" s="90"/>
      <c r="R7" s="3" t="str">
        <f t="shared" si="7"/>
        <v/>
      </c>
      <c r="S7" s="3" t="str">
        <f t="shared" si="8"/>
        <v/>
      </c>
      <c r="T7" s="3" t="str">
        <f t="shared" si="9"/>
        <v/>
      </c>
      <c r="U7" s="3" t="str">
        <f t="shared" si="10"/>
        <v/>
      </c>
      <c r="V7" s="3" t="str">
        <f t="shared" si="11"/>
        <v/>
      </c>
      <c r="W7" s="25" t="str">
        <f t="shared" si="12"/>
        <v/>
      </c>
      <c r="X7" s="30"/>
      <c r="Y7" s="28" t="str">
        <f t="shared" si="13"/>
        <v/>
      </c>
      <c r="Z7" s="79"/>
      <c r="AA7" s="3" t="str">
        <f t="shared" si="14"/>
        <v/>
      </c>
      <c r="AB7" s="3" t="str">
        <f t="shared" si="15"/>
        <v/>
      </c>
      <c r="AC7" s="3" t="str">
        <f t="shared" si="16"/>
        <v/>
      </c>
      <c r="AD7" s="3" t="str">
        <f t="shared" si="17"/>
        <v/>
      </c>
      <c r="AE7" s="3" t="str">
        <f t="shared" si="18"/>
        <v/>
      </c>
      <c r="AF7" s="3" t="str">
        <f t="shared" si="19"/>
        <v/>
      </c>
      <c r="AG7" s="3" t="str">
        <f t="shared" si="20"/>
        <v/>
      </c>
      <c r="AH7" s="3" t="str">
        <f t="shared" si="21"/>
        <v/>
      </c>
      <c r="AI7" s="3" t="str">
        <f t="shared" si="22"/>
        <v/>
      </c>
      <c r="AJ7" s="3" t="str">
        <f t="shared" si="23"/>
        <v/>
      </c>
      <c r="AK7" s="3" t="str">
        <f t="shared" si="24"/>
        <v/>
      </c>
      <c r="AL7" s="12" t="str">
        <f t="shared" si="25"/>
        <v/>
      </c>
      <c r="AM7" s="4"/>
      <c r="AN7" s="17" t="str">
        <f t="shared" si="26"/>
        <v/>
      </c>
      <c r="AO7" s="55" t="str">
        <f t="shared" si="27"/>
        <v/>
      </c>
      <c r="AP7" s="73"/>
      <c r="AQ7" s="11" t="str">
        <f t="shared" si="28"/>
        <v/>
      </c>
      <c r="AR7" s="11" t="str">
        <f t="shared" si="29"/>
        <v/>
      </c>
      <c r="AS7" s="11" t="str">
        <f t="shared" si="30"/>
        <v/>
      </c>
      <c r="AT7" s="59" t="str">
        <f t="shared" si="31"/>
        <v/>
      </c>
      <c r="AU7" s="17" t="str">
        <f t="shared" si="32"/>
        <v/>
      </c>
      <c r="AV7" s="64" t="str">
        <f t="shared" si="33"/>
        <v/>
      </c>
      <c r="AW7" s="76"/>
      <c r="AX7" s="11" t="str">
        <f t="shared" si="34"/>
        <v/>
      </c>
      <c r="AY7" s="11" t="str">
        <f t="shared" si="35"/>
        <v/>
      </c>
      <c r="AZ7" s="68" t="str">
        <f t="shared" si="36"/>
        <v/>
      </c>
      <c r="BA7" s="4"/>
    </row>
    <row r="8" spans="1:53" ht="12.9" customHeight="1" x14ac:dyDescent="0.35">
      <c r="A8" s="15"/>
      <c r="B8" s="15"/>
      <c r="C8" s="16"/>
      <c r="D8" s="17"/>
      <c r="E8" s="18"/>
      <c r="F8" s="19"/>
      <c r="G8" s="22"/>
      <c r="H8" s="20" t="str">
        <f t="shared" si="1"/>
        <v/>
      </c>
      <c r="I8" s="11" t="str">
        <f t="shared" si="2"/>
        <v/>
      </c>
      <c r="J8" s="28" t="str">
        <f t="shared" si="0"/>
        <v/>
      </c>
      <c r="K8" s="87"/>
      <c r="L8" s="3" t="str">
        <f t="shared" si="3"/>
        <v/>
      </c>
      <c r="M8" s="3" t="str">
        <f t="shared" si="4"/>
        <v/>
      </c>
      <c r="N8" s="3" t="str">
        <f t="shared" si="5"/>
        <v/>
      </c>
      <c r="O8" s="6" t="str">
        <f t="shared" si="6"/>
        <v/>
      </c>
      <c r="P8" s="29"/>
      <c r="Q8" s="90"/>
      <c r="R8" s="3" t="str">
        <f t="shared" si="7"/>
        <v/>
      </c>
      <c r="S8" s="3" t="str">
        <f t="shared" si="8"/>
        <v/>
      </c>
      <c r="T8" s="3" t="str">
        <f t="shared" si="9"/>
        <v/>
      </c>
      <c r="U8" s="3" t="str">
        <f t="shared" si="10"/>
        <v/>
      </c>
      <c r="V8" s="3" t="str">
        <f t="shared" si="11"/>
        <v/>
      </c>
      <c r="W8" s="25" t="str">
        <f t="shared" si="12"/>
        <v/>
      </c>
      <c r="X8" s="30"/>
      <c r="Y8" s="28" t="str">
        <f t="shared" si="13"/>
        <v/>
      </c>
      <c r="Z8" s="79"/>
      <c r="AA8" s="3" t="str">
        <f t="shared" si="14"/>
        <v/>
      </c>
      <c r="AB8" s="3" t="str">
        <f t="shared" si="15"/>
        <v/>
      </c>
      <c r="AC8" s="3" t="str">
        <f t="shared" si="16"/>
        <v/>
      </c>
      <c r="AD8" s="3" t="str">
        <f t="shared" si="17"/>
        <v/>
      </c>
      <c r="AE8" s="3" t="str">
        <f t="shared" si="18"/>
        <v/>
      </c>
      <c r="AF8" s="3" t="str">
        <f t="shared" si="19"/>
        <v/>
      </c>
      <c r="AG8" s="3" t="str">
        <f t="shared" si="20"/>
        <v/>
      </c>
      <c r="AH8" s="3" t="str">
        <f t="shared" si="21"/>
        <v/>
      </c>
      <c r="AI8" s="3" t="str">
        <f t="shared" si="22"/>
        <v/>
      </c>
      <c r="AJ8" s="3" t="str">
        <f t="shared" si="23"/>
        <v/>
      </c>
      <c r="AK8" s="3" t="str">
        <f t="shared" si="24"/>
        <v/>
      </c>
      <c r="AL8" s="12" t="str">
        <f t="shared" si="25"/>
        <v/>
      </c>
      <c r="AM8" s="4"/>
      <c r="AN8" s="17" t="str">
        <f t="shared" si="26"/>
        <v/>
      </c>
      <c r="AO8" s="55" t="str">
        <f t="shared" si="27"/>
        <v/>
      </c>
      <c r="AP8" s="73"/>
      <c r="AQ8" s="11" t="str">
        <f t="shared" si="28"/>
        <v/>
      </c>
      <c r="AR8" s="11" t="str">
        <f t="shared" si="29"/>
        <v/>
      </c>
      <c r="AS8" s="11" t="str">
        <f t="shared" si="30"/>
        <v/>
      </c>
      <c r="AT8" s="59" t="str">
        <f t="shared" si="31"/>
        <v/>
      </c>
      <c r="AU8" s="17" t="str">
        <f t="shared" si="32"/>
        <v/>
      </c>
      <c r="AV8" s="64" t="str">
        <f t="shared" si="33"/>
        <v/>
      </c>
      <c r="AW8" s="76"/>
      <c r="AX8" s="11" t="str">
        <f t="shared" si="34"/>
        <v/>
      </c>
      <c r="AY8" s="11" t="str">
        <f t="shared" si="35"/>
        <v/>
      </c>
      <c r="AZ8" s="68" t="str">
        <f t="shared" si="36"/>
        <v/>
      </c>
      <c r="BA8" s="4"/>
    </row>
    <row r="9" spans="1:53" ht="12.9" customHeight="1" x14ac:dyDescent="0.35">
      <c r="A9" s="15"/>
      <c r="B9" s="15"/>
      <c r="C9" s="16"/>
      <c r="D9" s="17"/>
      <c r="E9" s="18"/>
      <c r="F9" s="19"/>
      <c r="G9" s="22"/>
      <c r="H9" s="20" t="str">
        <f t="shared" si="1"/>
        <v/>
      </c>
      <c r="I9" s="11" t="str">
        <f t="shared" si="2"/>
        <v/>
      </c>
      <c r="J9" s="28" t="str">
        <f t="shared" si="0"/>
        <v/>
      </c>
      <c r="K9" s="87"/>
      <c r="L9" s="3" t="str">
        <f t="shared" si="3"/>
        <v/>
      </c>
      <c r="M9" s="3" t="str">
        <f t="shared" si="4"/>
        <v/>
      </c>
      <c r="N9" s="3" t="str">
        <f t="shared" si="5"/>
        <v/>
      </c>
      <c r="O9" s="6" t="str">
        <f t="shared" si="6"/>
        <v/>
      </c>
      <c r="P9" s="29"/>
      <c r="Q9" s="90"/>
      <c r="R9" s="3" t="str">
        <f t="shared" si="7"/>
        <v/>
      </c>
      <c r="S9" s="3" t="str">
        <f t="shared" si="8"/>
        <v/>
      </c>
      <c r="T9" s="3" t="str">
        <f t="shared" si="9"/>
        <v/>
      </c>
      <c r="U9" s="3" t="str">
        <f t="shared" si="10"/>
        <v/>
      </c>
      <c r="V9" s="3" t="str">
        <f t="shared" si="11"/>
        <v/>
      </c>
      <c r="W9" s="25" t="str">
        <f t="shared" si="12"/>
        <v/>
      </c>
      <c r="X9" s="30"/>
      <c r="Y9" s="28" t="str">
        <f t="shared" si="13"/>
        <v/>
      </c>
      <c r="Z9" s="79"/>
      <c r="AA9" s="3" t="str">
        <f t="shared" si="14"/>
        <v/>
      </c>
      <c r="AB9" s="3" t="str">
        <f t="shared" si="15"/>
        <v/>
      </c>
      <c r="AC9" s="3" t="str">
        <f t="shared" si="16"/>
        <v/>
      </c>
      <c r="AD9" s="3" t="str">
        <f t="shared" si="17"/>
        <v/>
      </c>
      <c r="AE9" s="3" t="str">
        <f t="shared" si="18"/>
        <v/>
      </c>
      <c r="AF9" s="3" t="str">
        <f t="shared" si="19"/>
        <v/>
      </c>
      <c r="AG9" s="3" t="str">
        <f t="shared" si="20"/>
        <v/>
      </c>
      <c r="AH9" s="3" t="str">
        <f t="shared" si="21"/>
        <v/>
      </c>
      <c r="AI9" s="3" t="str">
        <f t="shared" si="22"/>
        <v/>
      </c>
      <c r="AJ9" s="3" t="str">
        <f t="shared" si="23"/>
        <v/>
      </c>
      <c r="AK9" s="3" t="str">
        <f t="shared" si="24"/>
        <v/>
      </c>
      <c r="AL9" s="12" t="str">
        <f t="shared" si="25"/>
        <v/>
      </c>
      <c r="AM9" s="4"/>
      <c r="AN9" s="17" t="str">
        <f t="shared" si="26"/>
        <v/>
      </c>
      <c r="AO9" s="55" t="str">
        <f t="shared" si="27"/>
        <v/>
      </c>
      <c r="AP9" s="73"/>
      <c r="AQ9" s="11" t="str">
        <f t="shared" si="28"/>
        <v/>
      </c>
      <c r="AR9" s="11" t="str">
        <f t="shared" si="29"/>
        <v/>
      </c>
      <c r="AS9" s="11" t="str">
        <f t="shared" si="30"/>
        <v/>
      </c>
      <c r="AT9" s="59" t="str">
        <f t="shared" si="31"/>
        <v/>
      </c>
      <c r="AU9" s="17" t="str">
        <f t="shared" si="32"/>
        <v/>
      </c>
      <c r="AV9" s="64" t="str">
        <f t="shared" si="33"/>
        <v/>
      </c>
      <c r="AW9" s="76"/>
      <c r="AX9" s="11" t="str">
        <f t="shared" si="34"/>
        <v/>
      </c>
      <c r="AY9" s="11" t="str">
        <f t="shared" si="35"/>
        <v/>
      </c>
      <c r="AZ9" s="68" t="str">
        <f t="shared" si="36"/>
        <v/>
      </c>
      <c r="BA9" s="4"/>
    </row>
    <row r="10" spans="1:53" ht="12.9" customHeight="1" x14ac:dyDescent="0.35">
      <c r="A10" s="15"/>
      <c r="B10" s="15"/>
      <c r="C10" s="16"/>
      <c r="D10" s="17"/>
      <c r="E10" s="18"/>
      <c r="F10" s="19"/>
      <c r="G10" s="22"/>
      <c r="H10" s="20" t="str">
        <f t="shared" si="1"/>
        <v/>
      </c>
      <c r="I10" s="11" t="str">
        <f t="shared" si="2"/>
        <v/>
      </c>
      <c r="J10" s="28" t="str">
        <f t="shared" si="0"/>
        <v/>
      </c>
      <c r="K10" s="87"/>
      <c r="L10" s="3" t="str">
        <f t="shared" si="3"/>
        <v/>
      </c>
      <c r="M10" s="3" t="str">
        <f t="shared" si="4"/>
        <v/>
      </c>
      <c r="N10" s="3" t="str">
        <f t="shared" si="5"/>
        <v/>
      </c>
      <c r="O10" s="6" t="str">
        <f t="shared" si="6"/>
        <v/>
      </c>
      <c r="P10" s="29"/>
      <c r="Q10" s="90"/>
      <c r="R10" s="3" t="str">
        <f t="shared" si="7"/>
        <v/>
      </c>
      <c r="S10" s="3" t="str">
        <f t="shared" si="8"/>
        <v/>
      </c>
      <c r="T10" s="3" t="str">
        <f t="shared" si="9"/>
        <v/>
      </c>
      <c r="U10" s="3" t="str">
        <f t="shared" si="10"/>
        <v/>
      </c>
      <c r="V10" s="3" t="str">
        <f t="shared" si="11"/>
        <v/>
      </c>
      <c r="W10" s="25" t="str">
        <f t="shared" si="12"/>
        <v/>
      </c>
      <c r="X10" s="30"/>
      <c r="Y10" s="28" t="str">
        <f t="shared" si="13"/>
        <v/>
      </c>
      <c r="Z10" s="79"/>
      <c r="AA10" s="3" t="str">
        <f t="shared" si="14"/>
        <v/>
      </c>
      <c r="AB10" s="3" t="str">
        <f t="shared" si="15"/>
        <v/>
      </c>
      <c r="AC10" s="3" t="str">
        <f t="shared" si="16"/>
        <v/>
      </c>
      <c r="AD10" s="3" t="str">
        <f t="shared" si="17"/>
        <v/>
      </c>
      <c r="AE10" s="3" t="str">
        <f t="shared" si="18"/>
        <v/>
      </c>
      <c r="AF10" s="3" t="str">
        <f t="shared" si="19"/>
        <v/>
      </c>
      <c r="AG10" s="3" t="str">
        <f t="shared" si="20"/>
        <v/>
      </c>
      <c r="AH10" s="3" t="str">
        <f t="shared" si="21"/>
        <v/>
      </c>
      <c r="AI10" s="3" t="str">
        <f t="shared" si="22"/>
        <v/>
      </c>
      <c r="AJ10" s="3" t="str">
        <f t="shared" si="23"/>
        <v/>
      </c>
      <c r="AK10" s="3" t="str">
        <f t="shared" si="24"/>
        <v/>
      </c>
      <c r="AL10" s="12" t="str">
        <f t="shared" si="25"/>
        <v/>
      </c>
      <c r="AM10" s="4"/>
      <c r="AN10" s="17" t="str">
        <f t="shared" si="26"/>
        <v/>
      </c>
      <c r="AO10" s="55" t="str">
        <f t="shared" si="27"/>
        <v/>
      </c>
      <c r="AP10" s="73"/>
      <c r="AQ10" s="11" t="str">
        <f t="shared" si="28"/>
        <v/>
      </c>
      <c r="AR10" s="11" t="str">
        <f t="shared" si="29"/>
        <v/>
      </c>
      <c r="AS10" s="11" t="str">
        <f t="shared" si="30"/>
        <v/>
      </c>
      <c r="AT10" s="59" t="str">
        <f t="shared" si="31"/>
        <v/>
      </c>
      <c r="AU10" s="17" t="str">
        <f t="shared" si="32"/>
        <v/>
      </c>
      <c r="AV10" s="64" t="str">
        <f t="shared" si="33"/>
        <v/>
      </c>
      <c r="AW10" s="76"/>
      <c r="AX10" s="11" t="str">
        <f t="shared" si="34"/>
        <v/>
      </c>
      <c r="AY10" s="11" t="str">
        <f t="shared" si="35"/>
        <v/>
      </c>
      <c r="AZ10" s="68" t="str">
        <f t="shared" si="36"/>
        <v/>
      </c>
      <c r="BA10" s="4"/>
    </row>
    <row r="11" spans="1:53" ht="12.9" customHeight="1" x14ac:dyDescent="0.35">
      <c r="A11" s="15"/>
      <c r="B11" s="15"/>
      <c r="C11" s="16"/>
      <c r="D11" s="17"/>
      <c r="E11" s="18"/>
      <c r="F11" s="19"/>
      <c r="G11" s="22"/>
      <c r="H11" s="20" t="str">
        <f t="shared" si="1"/>
        <v/>
      </c>
      <c r="I11" s="11" t="str">
        <f t="shared" si="2"/>
        <v/>
      </c>
      <c r="J11" s="28" t="str">
        <f t="shared" si="0"/>
        <v/>
      </c>
      <c r="K11" s="87"/>
      <c r="L11" s="3" t="str">
        <f t="shared" si="3"/>
        <v/>
      </c>
      <c r="M11" s="3" t="str">
        <f t="shared" si="4"/>
        <v/>
      </c>
      <c r="N11" s="3" t="str">
        <f t="shared" si="5"/>
        <v/>
      </c>
      <c r="O11" s="6" t="str">
        <f t="shared" si="6"/>
        <v/>
      </c>
      <c r="P11" s="29"/>
      <c r="Q11" s="90"/>
      <c r="R11" s="3" t="str">
        <f t="shared" si="7"/>
        <v/>
      </c>
      <c r="S11" s="3" t="str">
        <f t="shared" si="8"/>
        <v/>
      </c>
      <c r="T11" s="3" t="str">
        <f t="shared" si="9"/>
        <v/>
      </c>
      <c r="U11" s="3" t="str">
        <f t="shared" si="10"/>
        <v/>
      </c>
      <c r="V11" s="3" t="str">
        <f t="shared" si="11"/>
        <v/>
      </c>
      <c r="W11" s="25" t="str">
        <f t="shared" si="12"/>
        <v/>
      </c>
      <c r="X11" s="30"/>
      <c r="Y11" s="28" t="str">
        <f t="shared" si="13"/>
        <v/>
      </c>
      <c r="Z11" s="79"/>
      <c r="AA11" s="3" t="str">
        <f t="shared" si="14"/>
        <v/>
      </c>
      <c r="AB11" s="3" t="str">
        <f t="shared" si="15"/>
        <v/>
      </c>
      <c r="AC11" s="3" t="str">
        <f t="shared" si="16"/>
        <v/>
      </c>
      <c r="AD11" s="3" t="str">
        <f t="shared" si="17"/>
        <v/>
      </c>
      <c r="AE11" s="3" t="str">
        <f t="shared" si="18"/>
        <v/>
      </c>
      <c r="AF11" s="3" t="str">
        <f t="shared" si="19"/>
        <v/>
      </c>
      <c r="AG11" s="3" t="str">
        <f t="shared" si="20"/>
        <v/>
      </c>
      <c r="AH11" s="3" t="str">
        <f t="shared" si="21"/>
        <v/>
      </c>
      <c r="AI11" s="3" t="str">
        <f t="shared" si="22"/>
        <v/>
      </c>
      <c r="AJ11" s="3" t="str">
        <f t="shared" si="23"/>
        <v/>
      </c>
      <c r="AK11" s="3" t="str">
        <f t="shared" si="24"/>
        <v/>
      </c>
      <c r="AL11" s="12" t="str">
        <f t="shared" si="25"/>
        <v/>
      </c>
      <c r="AM11" s="4"/>
      <c r="AN11" s="17" t="str">
        <f t="shared" si="26"/>
        <v/>
      </c>
      <c r="AO11" s="55" t="str">
        <f t="shared" si="27"/>
        <v/>
      </c>
      <c r="AP11" s="73"/>
      <c r="AQ11" s="11" t="str">
        <f t="shared" si="28"/>
        <v/>
      </c>
      <c r="AR11" s="11" t="str">
        <f t="shared" si="29"/>
        <v/>
      </c>
      <c r="AS11" s="11" t="str">
        <f t="shared" si="30"/>
        <v/>
      </c>
      <c r="AT11" s="59" t="str">
        <f t="shared" si="31"/>
        <v/>
      </c>
      <c r="AU11" s="17" t="str">
        <f t="shared" si="32"/>
        <v/>
      </c>
      <c r="AV11" s="64" t="str">
        <f t="shared" si="33"/>
        <v/>
      </c>
      <c r="AW11" s="76"/>
      <c r="AX11" s="11" t="str">
        <f t="shared" si="34"/>
        <v/>
      </c>
      <c r="AY11" s="11" t="str">
        <f t="shared" si="35"/>
        <v/>
      </c>
      <c r="AZ11" s="68" t="str">
        <f t="shared" si="36"/>
        <v/>
      </c>
      <c r="BA11" s="4"/>
    </row>
    <row r="12" spans="1:53" ht="12.9" customHeight="1" x14ac:dyDescent="0.35">
      <c r="A12" s="15"/>
      <c r="B12" s="15"/>
      <c r="C12" s="16"/>
      <c r="D12" s="17"/>
      <c r="E12" s="18"/>
      <c r="F12" s="19"/>
      <c r="G12" s="22"/>
      <c r="H12" s="20" t="str">
        <f t="shared" si="1"/>
        <v/>
      </c>
      <c r="I12" s="11" t="str">
        <f t="shared" si="2"/>
        <v/>
      </c>
      <c r="J12" s="28" t="str">
        <f t="shared" si="0"/>
        <v/>
      </c>
      <c r="K12" s="87"/>
      <c r="L12" s="3" t="str">
        <f t="shared" si="3"/>
        <v/>
      </c>
      <c r="M12" s="3" t="str">
        <f t="shared" si="4"/>
        <v/>
      </c>
      <c r="N12" s="3" t="str">
        <f t="shared" si="5"/>
        <v/>
      </c>
      <c r="O12" s="6" t="str">
        <f t="shared" si="6"/>
        <v/>
      </c>
      <c r="P12" s="29"/>
      <c r="Q12" s="90"/>
      <c r="R12" s="3" t="str">
        <f t="shared" si="7"/>
        <v/>
      </c>
      <c r="S12" s="3" t="str">
        <f t="shared" si="8"/>
        <v/>
      </c>
      <c r="T12" s="3" t="str">
        <f t="shared" si="9"/>
        <v/>
      </c>
      <c r="U12" s="3" t="str">
        <f t="shared" si="10"/>
        <v/>
      </c>
      <c r="V12" s="3" t="str">
        <f t="shared" si="11"/>
        <v/>
      </c>
      <c r="W12" s="25" t="str">
        <f t="shared" si="12"/>
        <v/>
      </c>
      <c r="X12" s="30"/>
      <c r="Y12" s="28" t="str">
        <f t="shared" si="13"/>
        <v/>
      </c>
      <c r="Z12" s="79"/>
      <c r="AA12" s="3" t="str">
        <f t="shared" si="14"/>
        <v/>
      </c>
      <c r="AB12" s="3" t="str">
        <f t="shared" si="15"/>
        <v/>
      </c>
      <c r="AC12" s="3" t="str">
        <f t="shared" si="16"/>
        <v/>
      </c>
      <c r="AD12" s="3" t="str">
        <f t="shared" si="17"/>
        <v/>
      </c>
      <c r="AE12" s="3" t="str">
        <f t="shared" si="18"/>
        <v/>
      </c>
      <c r="AF12" s="3" t="str">
        <f t="shared" si="19"/>
        <v/>
      </c>
      <c r="AG12" s="3" t="str">
        <f t="shared" si="20"/>
        <v/>
      </c>
      <c r="AH12" s="3" t="str">
        <f t="shared" si="21"/>
        <v/>
      </c>
      <c r="AI12" s="3" t="str">
        <f t="shared" si="22"/>
        <v/>
      </c>
      <c r="AJ12" s="3" t="str">
        <f t="shared" si="23"/>
        <v/>
      </c>
      <c r="AK12" s="3" t="str">
        <f t="shared" si="24"/>
        <v/>
      </c>
      <c r="AL12" s="12" t="str">
        <f t="shared" si="25"/>
        <v/>
      </c>
      <c r="AM12" s="4"/>
      <c r="AN12" s="17" t="str">
        <f t="shared" si="26"/>
        <v/>
      </c>
      <c r="AO12" s="55" t="str">
        <f t="shared" si="27"/>
        <v/>
      </c>
      <c r="AP12" s="73"/>
      <c r="AQ12" s="11" t="str">
        <f t="shared" si="28"/>
        <v/>
      </c>
      <c r="AR12" s="11" t="str">
        <f t="shared" si="29"/>
        <v/>
      </c>
      <c r="AS12" s="11" t="str">
        <f t="shared" si="30"/>
        <v/>
      </c>
      <c r="AT12" s="59" t="str">
        <f t="shared" si="31"/>
        <v/>
      </c>
      <c r="AU12" s="17" t="str">
        <f t="shared" si="32"/>
        <v/>
      </c>
      <c r="AV12" s="64" t="str">
        <f t="shared" si="33"/>
        <v/>
      </c>
      <c r="AW12" s="76"/>
      <c r="AX12" s="11" t="str">
        <f t="shared" si="34"/>
        <v/>
      </c>
      <c r="AY12" s="11" t="str">
        <f t="shared" si="35"/>
        <v/>
      </c>
      <c r="AZ12" s="68" t="str">
        <f t="shared" si="36"/>
        <v/>
      </c>
      <c r="BA12" s="4"/>
    </row>
    <row r="13" spans="1:53" ht="12.9" customHeight="1" x14ac:dyDescent="0.35">
      <c r="A13" s="15"/>
      <c r="B13" s="15"/>
      <c r="C13" s="16"/>
      <c r="D13" s="17"/>
      <c r="E13" s="18"/>
      <c r="F13" s="19"/>
      <c r="G13" s="22"/>
      <c r="H13" s="20" t="str">
        <f t="shared" si="1"/>
        <v/>
      </c>
      <c r="I13" s="11" t="str">
        <f t="shared" si="2"/>
        <v/>
      </c>
      <c r="J13" s="28" t="str">
        <f t="shared" si="0"/>
        <v/>
      </c>
      <c r="K13" s="87"/>
      <c r="L13" s="3" t="str">
        <f t="shared" si="3"/>
        <v/>
      </c>
      <c r="M13" s="3" t="str">
        <f t="shared" si="4"/>
        <v/>
      </c>
      <c r="N13" s="3" t="str">
        <f t="shared" si="5"/>
        <v/>
      </c>
      <c r="O13" s="6" t="str">
        <f t="shared" si="6"/>
        <v/>
      </c>
      <c r="P13" s="29"/>
      <c r="Q13" s="90"/>
      <c r="R13" s="3" t="str">
        <f t="shared" si="7"/>
        <v/>
      </c>
      <c r="S13" s="3" t="str">
        <f t="shared" si="8"/>
        <v/>
      </c>
      <c r="T13" s="3" t="str">
        <f t="shared" si="9"/>
        <v/>
      </c>
      <c r="U13" s="3" t="str">
        <f t="shared" si="10"/>
        <v/>
      </c>
      <c r="V13" s="3" t="str">
        <f t="shared" si="11"/>
        <v/>
      </c>
      <c r="W13" s="25" t="str">
        <f t="shared" si="12"/>
        <v/>
      </c>
      <c r="X13" s="30"/>
      <c r="Y13" s="28" t="str">
        <f t="shared" si="13"/>
        <v/>
      </c>
      <c r="Z13" s="79"/>
      <c r="AA13" s="3" t="str">
        <f t="shared" si="14"/>
        <v/>
      </c>
      <c r="AB13" s="3" t="str">
        <f t="shared" si="15"/>
        <v/>
      </c>
      <c r="AC13" s="3" t="str">
        <f t="shared" si="16"/>
        <v/>
      </c>
      <c r="AD13" s="3" t="str">
        <f t="shared" si="17"/>
        <v/>
      </c>
      <c r="AE13" s="3" t="str">
        <f t="shared" si="18"/>
        <v/>
      </c>
      <c r="AF13" s="3" t="str">
        <f t="shared" si="19"/>
        <v/>
      </c>
      <c r="AG13" s="3" t="str">
        <f t="shared" si="20"/>
        <v/>
      </c>
      <c r="AH13" s="3" t="str">
        <f t="shared" si="21"/>
        <v/>
      </c>
      <c r="AI13" s="3" t="str">
        <f t="shared" si="22"/>
        <v/>
      </c>
      <c r="AJ13" s="3" t="str">
        <f t="shared" si="23"/>
        <v/>
      </c>
      <c r="AK13" s="3" t="str">
        <f t="shared" si="24"/>
        <v/>
      </c>
      <c r="AL13" s="12" t="str">
        <f t="shared" si="25"/>
        <v/>
      </c>
      <c r="AM13" s="4"/>
      <c r="AN13" s="17" t="str">
        <f t="shared" si="26"/>
        <v/>
      </c>
      <c r="AO13" s="55" t="str">
        <f t="shared" si="27"/>
        <v/>
      </c>
      <c r="AP13" s="73"/>
      <c r="AQ13" s="11" t="str">
        <f t="shared" si="28"/>
        <v/>
      </c>
      <c r="AR13" s="11" t="str">
        <f t="shared" si="29"/>
        <v/>
      </c>
      <c r="AS13" s="11" t="str">
        <f t="shared" si="30"/>
        <v/>
      </c>
      <c r="AT13" s="59" t="str">
        <f t="shared" si="31"/>
        <v/>
      </c>
      <c r="AU13" s="17" t="str">
        <f t="shared" si="32"/>
        <v/>
      </c>
      <c r="AV13" s="64" t="str">
        <f t="shared" si="33"/>
        <v/>
      </c>
      <c r="AW13" s="76"/>
      <c r="AX13" s="11" t="str">
        <f t="shared" si="34"/>
        <v/>
      </c>
      <c r="AY13" s="11" t="str">
        <f t="shared" si="35"/>
        <v/>
      </c>
      <c r="AZ13" s="68" t="str">
        <f t="shared" si="36"/>
        <v/>
      </c>
      <c r="BA13" s="4"/>
    </row>
    <row r="14" spans="1:53" ht="12.9" customHeight="1" x14ac:dyDescent="0.35">
      <c r="A14" s="15"/>
      <c r="B14" s="15"/>
      <c r="C14" s="16"/>
      <c r="D14" s="17"/>
      <c r="E14" s="18"/>
      <c r="F14" s="19"/>
      <c r="G14" s="22"/>
      <c r="H14" s="20" t="str">
        <f>IF(ISTEXT(G14),LEN(G14)-1,"")</f>
        <v/>
      </c>
      <c r="I14" s="11" t="str">
        <f t="shared" si="2"/>
        <v/>
      </c>
      <c r="J14" s="28" t="str">
        <f t="shared" si="0"/>
        <v/>
      </c>
      <c r="K14" s="87"/>
      <c r="L14" s="3" t="str">
        <f t="shared" si="3"/>
        <v/>
      </c>
      <c r="M14" s="3" t="str">
        <f t="shared" si="4"/>
        <v/>
      </c>
      <c r="N14" s="3" t="str">
        <f t="shared" si="5"/>
        <v/>
      </c>
      <c r="O14" s="6" t="str">
        <f t="shared" si="6"/>
        <v/>
      </c>
      <c r="P14" s="29"/>
      <c r="Q14" s="90"/>
      <c r="R14" s="3" t="str">
        <f t="shared" si="7"/>
        <v/>
      </c>
      <c r="S14" s="3" t="str">
        <f t="shared" si="8"/>
        <v/>
      </c>
      <c r="T14" s="3" t="str">
        <f t="shared" si="9"/>
        <v/>
      </c>
      <c r="U14" s="3" t="str">
        <f t="shared" si="10"/>
        <v/>
      </c>
      <c r="V14" s="3" t="str">
        <f t="shared" si="11"/>
        <v/>
      </c>
      <c r="W14" s="25" t="str">
        <f t="shared" si="12"/>
        <v/>
      </c>
      <c r="X14" s="30"/>
      <c r="Y14" s="28" t="str">
        <f t="shared" si="13"/>
        <v/>
      </c>
      <c r="Z14" s="79"/>
      <c r="AA14" s="3" t="str">
        <f t="shared" si="14"/>
        <v/>
      </c>
      <c r="AB14" s="3" t="str">
        <f t="shared" si="15"/>
        <v/>
      </c>
      <c r="AC14" s="3" t="str">
        <f t="shared" si="16"/>
        <v/>
      </c>
      <c r="AD14" s="3" t="str">
        <f t="shared" si="17"/>
        <v/>
      </c>
      <c r="AE14" s="3" t="str">
        <f t="shared" si="18"/>
        <v/>
      </c>
      <c r="AF14" s="3" t="str">
        <f t="shared" si="19"/>
        <v/>
      </c>
      <c r="AG14" s="3" t="str">
        <f t="shared" si="20"/>
        <v/>
      </c>
      <c r="AH14" s="3" t="str">
        <f t="shared" si="21"/>
        <v/>
      </c>
      <c r="AI14" s="3" t="str">
        <f t="shared" si="22"/>
        <v/>
      </c>
      <c r="AJ14" s="3" t="str">
        <f t="shared" si="23"/>
        <v/>
      </c>
      <c r="AK14" s="3" t="str">
        <f t="shared" si="24"/>
        <v/>
      </c>
      <c r="AL14" s="12" t="str">
        <f t="shared" si="25"/>
        <v/>
      </c>
      <c r="AM14" s="4"/>
      <c r="AN14" s="17" t="str">
        <f t="shared" si="26"/>
        <v/>
      </c>
      <c r="AO14" s="55" t="str">
        <f t="shared" si="27"/>
        <v/>
      </c>
      <c r="AP14" s="73"/>
      <c r="AQ14" s="11" t="str">
        <f t="shared" si="28"/>
        <v/>
      </c>
      <c r="AR14" s="11" t="str">
        <f t="shared" si="29"/>
        <v/>
      </c>
      <c r="AS14" s="11" t="str">
        <f t="shared" si="30"/>
        <v/>
      </c>
      <c r="AT14" s="59" t="str">
        <f t="shared" si="31"/>
        <v/>
      </c>
      <c r="AU14" s="17" t="str">
        <f t="shared" si="32"/>
        <v/>
      </c>
      <c r="AV14" s="64" t="str">
        <f t="shared" si="33"/>
        <v/>
      </c>
      <c r="AW14" s="76"/>
      <c r="AX14" s="11" t="str">
        <f t="shared" si="34"/>
        <v/>
      </c>
      <c r="AY14" s="11" t="str">
        <f t="shared" si="35"/>
        <v/>
      </c>
      <c r="AZ14" s="68" t="str">
        <f t="shared" si="36"/>
        <v/>
      </c>
      <c r="BA14" s="4"/>
    </row>
    <row r="15" spans="1:53" ht="12.9" customHeight="1" x14ac:dyDescent="0.35">
      <c r="A15" s="15"/>
      <c r="B15" s="15"/>
      <c r="C15" s="16"/>
      <c r="D15" s="17"/>
      <c r="E15" s="18"/>
      <c r="F15" s="19"/>
      <c r="G15" s="22"/>
      <c r="H15" s="20" t="str">
        <f t="shared" si="1"/>
        <v/>
      </c>
      <c r="I15" s="11" t="str">
        <f t="shared" si="2"/>
        <v/>
      </c>
      <c r="J15" s="28" t="str">
        <f t="shared" si="0"/>
        <v/>
      </c>
      <c r="K15" s="87"/>
      <c r="L15" s="3" t="str">
        <f t="shared" si="3"/>
        <v/>
      </c>
      <c r="M15" s="3" t="str">
        <f t="shared" si="4"/>
        <v/>
      </c>
      <c r="N15" s="3" t="str">
        <f t="shared" si="5"/>
        <v/>
      </c>
      <c r="O15" s="6" t="str">
        <f t="shared" si="6"/>
        <v/>
      </c>
      <c r="P15" s="29"/>
      <c r="Q15" s="90"/>
      <c r="R15" s="3" t="str">
        <f t="shared" si="7"/>
        <v/>
      </c>
      <c r="S15" s="3" t="str">
        <f t="shared" si="8"/>
        <v/>
      </c>
      <c r="T15" s="3" t="str">
        <f t="shared" si="9"/>
        <v/>
      </c>
      <c r="U15" s="3" t="str">
        <f t="shared" si="10"/>
        <v/>
      </c>
      <c r="V15" s="3" t="str">
        <f t="shared" si="11"/>
        <v/>
      </c>
      <c r="W15" s="25" t="str">
        <f t="shared" si="12"/>
        <v/>
      </c>
      <c r="X15" s="30"/>
      <c r="Y15" s="28" t="str">
        <f t="shared" si="13"/>
        <v/>
      </c>
      <c r="Z15" s="79"/>
      <c r="AA15" s="3" t="str">
        <f t="shared" si="14"/>
        <v/>
      </c>
      <c r="AB15" s="3" t="str">
        <f t="shared" si="15"/>
        <v/>
      </c>
      <c r="AC15" s="3" t="str">
        <f t="shared" si="16"/>
        <v/>
      </c>
      <c r="AD15" s="3" t="str">
        <f t="shared" si="17"/>
        <v/>
      </c>
      <c r="AE15" s="3" t="str">
        <f t="shared" si="18"/>
        <v/>
      </c>
      <c r="AF15" s="3" t="str">
        <f t="shared" si="19"/>
        <v/>
      </c>
      <c r="AG15" s="3" t="str">
        <f t="shared" si="20"/>
        <v/>
      </c>
      <c r="AH15" s="3" t="str">
        <f t="shared" si="21"/>
        <v/>
      </c>
      <c r="AI15" s="3" t="str">
        <f t="shared" si="22"/>
        <v/>
      </c>
      <c r="AJ15" s="3" t="str">
        <f t="shared" si="23"/>
        <v/>
      </c>
      <c r="AK15" s="3" t="str">
        <f t="shared" si="24"/>
        <v/>
      </c>
      <c r="AL15" s="12" t="str">
        <f t="shared" si="25"/>
        <v/>
      </c>
      <c r="AM15" s="4"/>
      <c r="AN15" s="17" t="str">
        <f t="shared" si="26"/>
        <v/>
      </c>
      <c r="AO15" s="55" t="str">
        <f t="shared" si="27"/>
        <v/>
      </c>
      <c r="AP15" s="73"/>
      <c r="AQ15" s="11" t="str">
        <f t="shared" si="28"/>
        <v/>
      </c>
      <c r="AR15" s="11" t="str">
        <f t="shared" si="29"/>
        <v/>
      </c>
      <c r="AS15" s="11" t="str">
        <f t="shared" si="30"/>
        <v/>
      </c>
      <c r="AT15" s="59" t="str">
        <f t="shared" si="31"/>
        <v/>
      </c>
      <c r="AU15" s="17" t="str">
        <f t="shared" si="32"/>
        <v/>
      </c>
      <c r="AV15" s="64" t="str">
        <f t="shared" si="33"/>
        <v/>
      </c>
      <c r="AW15" s="76"/>
      <c r="AX15" s="11" t="str">
        <f t="shared" si="34"/>
        <v/>
      </c>
      <c r="AY15" s="11" t="str">
        <f t="shared" si="35"/>
        <v/>
      </c>
      <c r="AZ15" s="68" t="str">
        <f t="shared" si="36"/>
        <v/>
      </c>
      <c r="BA15" s="4"/>
    </row>
    <row r="16" spans="1:53" ht="12.9" customHeight="1" x14ac:dyDescent="0.35">
      <c r="A16" s="15"/>
      <c r="B16" s="15"/>
      <c r="C16" s="16"/>
      <c r="D16" s="17"/>
      <c r="E16" s="18"/>
      <c r="F16" s="19"/>
      <c r="G16" s="22"/>
      <c r="H16" s="20" t="str">
        <f t="shared" si="1"/>
        <v/>
      </c>
      <c r="I16" s="11" t="str">
        <f t="shared" si="2"/>
        <v/>
      </c>
      <c r="J16" s="28" t="str">
        <f t="shared" si="0"/>
        <v/>
      </c>
      <c r="K16" s="87"/>
      <c r="L16" s="3" t="str">
        <f t="shared" si="3"/>
        <v/>
      </c>
      <c r="M16" s="3" t="str">
        <f t="shared" si="4"/>
        <v/>
      </c>
      <c r="N16" s="3" t="str">
        <f t="shared" si="5"/>
        <v/>
      </c>
      <c r="O16" s="6" t="str">
        <f t="shared" si="6"/>
        <v/>
      </c>
      <c r="P16" s="29"/>
      <c r="Q16" s="90"/>
      <c r="R16" s="3" t="str">
        <f t="shared" si="7"/>
        <v/>
      </c>
      <c r="S16" s="3" t="str">
        <f t="shared" si="8"/>
        <v/>
      </c>
      <c r="T16" s="3" t="str">
        <f t="shared" si="9"/>
        <v/>
      </c>
      <c r="U16" s="3" t="str">
        <f t="shared" si="10"/>
        <v/>
      </c>
      <c r="V16" s="3" t="str">
        <f t="shared" si="11"/>
        <v/>
      </c>
      <c r="W16" s="25" t="str">
        <f t="shared" si="12"/>
        <v/>
      </c>
      <c r="X16" s="30"/>
      <c r="Y16" s="28" t="str">
        <f t="shared" si="13"/>
        <v/>
      </c>
      <c r="Z16" s="79"/>
      <c r="AA16" s="3" t="str">
        <f t="shared" si="14"/>
        <v/>
      </c>
      <c r="AB16" s="3" t="str">
        <f t="shared" si="15"/>
        <v/>
      </c>
      <c r="AC16" s="3" t="str">
        <f t="shared" si="16"/>
        <v/>
      </c>
      <c r="AD16" s="3" t="str">
        <f t="shared" si="17"/>
        <v/>
      </c>
      <c r="AE16" s="3" t="str">
        <f t="shared" si="18"/>
        <v/>
      </c>
      <c r="AF16" s="3" t="str">
        <f t="shared" si="19"/>
        <v/>
      </c>
      <c r="AG16" s="3" t="str">
        <f t="shared" si="20"/>
        <v/>
      </c>
      <c r="AH16" s="3" t="str">
        <f t="shared" si="21"/>
        <v/>
      </c>
      <c r="AI16" s="3" t="str">
        <f t="shared" si="22"/>
        <v/>
      </c>
      <c r="AJ16" s="3" t="str">
        <f t="shared" si="23"/>
        <v/>
      </c>
      <c r="AK16" s="3" t="str">
        <f t="shared" si="24"/>
        <v/>
      </c>
      <c r="AL16" s="12" t="str">
        <f t="shared" si="25"/>
        <v/>
      </c>
      <c r="AM16" s="4"/>
      <c r="AN16" s="17" t="str">
        <f t="shared" si="26"/>
        <v/>
      </c>
      <c r="AO16" s="55" t="str">
        <f t="shared" si="27"/>
        <v/>
      </c>
      <c r="AP16" s="73"/>
      <c r="AQ16" s="11" t="str">
        <f t="shared" si="28"/>
        <v/>
      </c>
      <c r="AR16" s="11" t="str">
        <f t="shared" si="29"/>
        <v/>
      </c>
      <c r="AS16" s="11" t="str">
        <f t="shared" si="30"/>
        <v/>
      </c>
      <c r="AT16" s="59" t="str">
        <f t="shared" si="31"/>
        <v/>
      </c>
      <c r="AU16" s="17" t="str">
        <f t="shared" si="32"/>
        <v/>
      </c>
      <c r="AV16" s="64" t="str">
        <f t="shared" si="33"/>
        <v/>
      </c>
      <c r="AW16" s="76"/>
      <c r="AX16" s="11" t="str">
        <f t="shared" si="34"/>
        <v/>
      </c>
      <c r="AY16" s="11" t="str">
        <f t="shared" si="35"/>
        <v/>
      </c>
      <c r="AZ16" s="68" t="str">
        <f t="shared" si="36"/>
        <v/>
      </c>
      <c r="BA16" s="4"/>
    </row>
    <row r="17" spans="1:53" ht="12.9" customHeight="1" x14ac:dyDescent="0.35">
      <c r="A17" s="15"/>
      <c r="B17" s="15"/>
      <c r="C17" s="16"/>
      <c r="D17" s="17"/>
      <c r="E17" s="18"/>
      <c r="F17" s="19"/>
      <c r="G17" s="22"/>
      <c r="H17" s="20" t="str">
        <f t="shared" si="1"/>
        <v/>
      </c>
      <c r="I17" s="11" t="str">
        <f t="shared" si="2"/>
        <v/>
      </c>
      <c r="J17" s="28" t="str">
        <f t="shared" si="0"/>
        <v/>
      </c>
      <c r="K17" s="87"/>
      <c r="L17" s="3" t="str">
        <f t="shared" si="3"/>
        <v/>
      </c>
      <c r="M17" s="3" t="str">
        <f t="shared" si="4"/>
        <v/>
      </c>
      <c r="N17" s="3" t="str">
        <f t="shared" si="5"/>
        <v/>
      </c>
      <c r="O17" s="6" t="str">
        <f t="shared" si="6"/>
        <v/>
      </c>
      <c r="P17" s="29"/>
      <c r="Q17" s="90"/>
      <c r="R17" s="3" t="str">
        <f t="shared" si="7"/>
        <v/>
      </c>
      <c r="S17" s="3" t="str">
        <f t="shared" si="8"/>
        <v/>
      </c>
      <c r="T17" s="3" t="str">
        <f t="shared" si="9"/>
        <v/>
      </c>
      <c r="U17" s="3" t="str">
        <f t="shared" si="10"/>
        <v/>
      </c>
      <c r="V17" s="3" t="str">
        <f t="shared" si="11"/>
        <v/>
      </c>
      <c r="W17" s="25" t="str">
        <f t="shared" si="12"/>
        <v/>
      </c>
      <c r="X17" s="30"/>
      <c r="Y17" s="28" t="str">
        <f t="shared" si="13"/>
        <v/>
      </c>
      <c r="Z17" s="79"/>
      <c r="AA17" s="3" t="str">
        <f t="shared" si="14"/>
        <v/>
      </c>
      <c r="AB17" s="3" t="str">
        <f t="shared" si="15"/>
        <v/>
      </c>
      <c r="AC17" s="3" t="str">
        <f t="shared" si="16"/>
        <v/>
      </c>
      <c r="AD17" s="3" t="str">
        <f t="shared" si="17"/>
        <v/>
      </c>
      <c r="AE17" s="3" t="str">
        <f t="shared" si="18"/>
        <v/>
      </c>
      <c r="AF17" s="3" t="str">
        <f t="shared" si="19"/>
        <v/>
      </c>
      <c r="AG17" s="3" t="str">
        <f t="shared" si="20"/>
        <v/>
      </c>
      <c r="AH17" s="3" t="str">
        <f t="shared" si="21"/>
        <v/>
      </c>
      <c r="AI17" s="3" t="str">
        <f t="shared" si="22"/>
        <v/>
      </c>
      <c r="AJ17" s="3" t="str">
        <f t="shared" si="23"/>
        <v/>
      </c>
      <c r="AK17" s="3" t="str">
        <f t="shared" si="24"/>
        <v/>
      </c>
      <c r="AL17" s="12" t="str">
        <f t="shared" si="25"/>
        <v/>
      </c>
      <c r="AM17" s="4"/>
      <c r="AN17" s="17" t="str">
        <f t="shared" si="26"/>
        <v/>
      </c>
      <c r="AO17" s="55" t="str">
        <f t="shared" si="27"/>
        <v/>
      </c>
      <c r="AP17" s="73"/>
      <c r="AQ17" s="11" t="str">
        <f t="shared" si="28"/>
        <v/>
      </c>
      <c r="AR17" s="11" t="str">
        <f t="shared" si="29"/>
        <v/>
      </c>
      <c r="AS17" s="11" t="str">
        <f t="shared" si="30"/>
        <v/>
      </c>
      <c r="AT17" s="59" t="str">
        <f t="shared" si="31"/>
        <v/>
      </c>
      <c r="AU17" s="17" t="str">
        <f t="shared" si="32"/>
        <v/>
      </c>
      <c r="AV17" s="64" t="str">
        <f t="shared" si="33"/>
        <v/>
      </c>
      <c r="AW17" s="76"/>
      <c r="AX17" s="11" t="str">
        <f t="shared" si="34"/>
        <v/>
      </c>
      <c r="AY17" s="11" t="str">
        <f t="shared" si="35"/>
        <v/>
      </c>
      <c r="AZ17" s="68" t="str">
        <f t="shared" si="36"/>
        <v/>
      </c>
      <c r="BA17" s="4"/>
    </row>
    <row r="18" spans="1:53" ht="12.9" customHeight="1" x14ac:dyDescent="0.35">
      <c r="A18" s="15"/>
      <c r="B18" s="15"/>
      <c r="C18" s="16"/>
      <c r="D18" s="17"/>
      <c r="E18" s="18"/>
      <c r="F18" s="19"/>
      <c r="G18" s="22"/>
      <c r="H18" s="20" t="str">
        <f t="shared" si="1"/>
        <v/>
      </c>
      <c r="I18" s="11" t="str">
        <f t="shared" si="2"/>
        <v/>
      </c>
      <c r="J18" s="28" t="str">
        <f t="shared" si="0"/>
        <v/>
      </c>
      <c r="K18" s="87"/>
      <c r="L18" s="3" t="str">
        <f t="shared" si="3"/>
        <v/>
      </c>
      <c r="M18" s="3" t="str">
        <f t="shared" si="4"/>
        <v/>
      </c>
      <c r="N18" s="3" t="str">
        <f t="shared" si="5"/>
        <v/>
      </c>
      <c r="O18" s="6" t="str">
        <f t="shared" si="6"/>
        <v/>
      </c>
      <c r="P18" s="29"/>
      <c r="Q18" s="90"/>
      <c r="R18" s="3" t="str">
        <f t="shared" si="7"/>
        <v/>
      </c>
      <c r="S18" s="3" t="str">
        <f t="shared" si="8"/>
        <v/>
      </c>
      <c r="T18" s="3" t="str">
        <f t="shared" si="9"/>
        <v/>
      </c>
      <c r="U18" s="3" t="str">
        <f t="shared" si="10"/>
        <v/>
      </c>
      <c r="V18" s="3" t="str">
        <f t="shared" si="11"/>
        <v/>
      </c>
      <c r="W18" s="25" t="str">
        <f t="shared" si="12"/>
        <v/>
      </c>
      <c r="X18" s="30"/>
      <c r="Y18" s="28" t="str">
        <f t="shared" si="13"/>
        <v/>
      </c>
      <c r="Z18" s="79"/>
      <c r="AA18" s="3" t="str">
        <f t="shared" si="14"/>
        <v/>
      </c>
      <c r="AB18" s="3" t="str">
        <f t="shared" si="15"/>
        <v/>
      </c>
      <c r="AC18" s="3" t="str">
        <f t="shared" si="16"/>
        <v/>
      </c>
      <c r="AD18" s="3" t="str">
        <f t="shared" si="17"/>
        <v/>
      </c>
      <c r="AE18" s="3" t="str">
        <f t="shared" si="18"/>
        <v/>
      </c>
      <c r="AF18" s="3" t="str">
        <f t="shared" si="19"/>
        <v/>
      </c>
      <c r="AG18" s="3" t="str">
        <f t="shared" si="20"/>
        <v/>
      </c>
      <c r="AH18" s="3" t="str">
        <f t="shared" si="21"/>
        <v/>
      </c>
      <c r="AI18" s="3" t="str">
        <f t="shared" si="22"/>
        <v/>
      </c>
      <c r="AJ18" s="3" t="str">
        <f t="shared" si="23"/>
        <v/>
      </c>
      <c r="AK18" s="3" t="str">
        <f t="shared" si="24"/>
        <v/>
      </c>
      <c r="AL18" s="12" t="str">
        <f t="shared" si="25"/>
        <v/>
      </c>
      <c r="AM18" s="4"/>
      <c r="AN18" s="17" t="str">
        <f t="shared" si="26"/>
        <v/>
      </c>
      <c r="AO18" s="55" t="str">
        <f t="shared" si="27"/>
        <v/>
      </c>
      <c r="AP18" s="73"/>
      <c r="AQ18" s="11" t="str">
        <f t="shared" si="28"/>
        <v/>
      </c>
      <c r="AR18" s="11" t="str">
        <f t="shared" si="29"/>
        <v/>
      </c>
      <c r="AS18" s="11" t="str">
        <f t="shared" si="30"/>
        <v/>
      </c>
      <c r="AT18" s="59" t="str">
        <f t="shared" si="31"/>
        <v/>
      </c>
      <c r="AU18" s="17" t="str">
        <f t="shared" si="32"/>
        <v/>
      </c>
      <c r="AV18" s="64" t="str">
        <f t="shared" si="33"/>
        <v/>
      </c>
      <c r="AW18" s="76"/>
      <c r="AX18" s="11" t="str">
        <f t="shared" si="34"/>
        <v/>
      </c>
      <c r="AY18" s="11" t="str">
        <f t="shared" si="35"/>
        <v/>
      </c>
      <c r="AZ18" s="68" t="str">
        <f t="shared" si="36"/>
        <v/>
      </c>
      <c r="BA18" s="4"/>
    </row>
    <row r="19" spans="1:53" ht="12.9" customHeight="1" x14ac:dyDescent="0.35">
      <c r="A19" s="15"/>
      <c r="B19" s="15"/>
      <c r="C19" s="16"/>
      <c r="D19" s="17"/>
      <c r="E19" s="18"/>
      <c r="F19" s="19"/>
      <c r="G19" s="22"/>
      <c r="H19" s="20" t="str">
        <f t="shared" si="1"/>
        <v/>
      </c>
      <c r="I19" s="11" t="str">
        <f t="shared" si="2"/>
        <v/>
      </c>
      <c r="J19" s="28" t="str">
        <f t="shared" si="0"/>
        <v/>
      </c>
      <c r="K19" s="87"/>
      <c r="L19" s="3" t="str">
        <f t="shared" si="3"/>
        <v/>
      </c>
      <c r="M19" s="3" t="str">
        <f t="shared" si="4"/>
        <v/>
      </c>
      <c r="N19" s="3" t="str">
        <f t="shared" si="5"/>
        <v/>
      </c>
      <c r="O19" s="6" t="str">
        <f t="shared" si="6"/>
        <v/>
      </c>
      <c r="P19" s="29"/>
      <c r="Q19" s="90"/>
      <c r="R19" s="3" t="str">
        <f t="shared" si="7"/>
        <v/>
      </c>
      <c r="S19" s="3" t="str">
        <f t="shared" si="8"/>
        <v/>
      </c>
      <c r="T19" s="3" t="str">
        <f t="shared" si="9"/>
        <v/>
      </c>
      <c r="U19" s="3" t="str">
        <f t="shared" si="10"/>
        <v/>
      </c>
      <c r="V19" s="3" t="str">
        <f t="shared" si="11"/>
        <v/>
      </c>
      <c r="W19" s="25" t="str">
        <f t="shared" si="12"/>
        <v/>
      </c>
      <c r="X19" s="30"/>
      <c r="Y19" s="28" t="str">
        <f t="shared" si="13"/>
        <v/>
      </c>
      <c r="Z19" s="79"/>
      <c r="AA19" s="3" t="str">
        <f t="shared" si="14"/>
        <v/>
      </c>
      <c r="AB19" s="3" t="str">
        <f t="shared" si="15"/>
        <v/>
      </c>
      <c r="AC19" s="3" t="str">
        <f t="shared" si="16"/>
        <v/>
      </c>
      <c r="AD19" s="3" t="str">
        <f t="shared" si="17"/>
        <v/>
      </c>
      <c r="AE19" s="3" t="str">
        <f t="shared" si="18"/>
        <v/>
      </c>
      <c r="AF19" s="3" t="str">
        <f t="shared" si="19"/>
        <v/>
      </c>
      <c r="AG19" s="3" t="str">
        <f t="shared" si="20"/>
        <v/>
      </c>
      <c r="AH19" s="3" t="str">
        <f t="shared" si="21"/>
        <v/>
      </c>
      <c r="AI19" s="3" t="str">
        <f t="shared" si="22"/>
        <v/>
      </c>
      <c r="AJ19" s="3" t="str">
        <f t="shared" si="23"/>
        <v/>
      </c>
      <c r="AK19" s="3" t="str">
        <f t="shared" si="24"/>
        <v/>
      </c>
      <c r="AL19" s="12" t="str">
        <f t="shared" si="25"/>
        <v/>
      </c>
      <c r="AM19" s="4"/>
      <c r="AN19" s="17" t="str">
        <f t="shared" si="26"/>
        <v/>
      </c>
      <c r="AO19" s="55" t="str">
        <f t="shared" si="27"/>
        <v/>
      </c>
      <c r="AP19" s="73"/>
      <c r="AQ19" s="11" t="str">
        <f t="shared" si="28"/>
        <v/>
      </c>
      <c r="AR19" s="11" t="str">
        <f t="shared" si="29"/>
        <v/>
      </c>
      <c r="AS19" s="11" t="str">
        <f t="shared" si="30"/>
        <v/>
      </c>
      <c r="AT19" s="59" t="str">
        <f t="shared" si="31"/>
        <v/>
      </c>
      <c r="AU19" s="17" t="str">
        <f t="shared" si="32"/>
        <v/>
      </c>
      <c r="AV19" s="64" t="str">
        <f t="shared" si="33"/>
        <v/>
      </c>
      <c r="AW19" s="76"/>
      <c r="AX19" s="11" t="str">
        <f t="shared" si="34"/>
        <v/>
      </c>
      <c r="AY19" s="11" t="str">
        <f t="shared" si="35"/>
        <v/>
      </c>
      <c r="AZ19" s="68" t="str">
        <f t="shared" si="36"/>
        <v/>
      </c>
      <c r="BA19" s="4"/>
    </row>
    <row r="20" spans="1:53" ht="12.9" customHeight="1" x14ac:dyDescent="0.35">
      <c r="A20" s="15"/>
      <c r="B20" s="15"/>
      <c r="C20" s="16"/>
      <c r="D20" s="17"/>
      <c r="E20" s="18"/>
      <c r="F20" s="19"/>
      <c r="G20" s="22"/>
      <c r="H20" s="20" t="str">
        <f t="shared" si="1"/>
        <v/>
      </c>
      <c r="I20" s="11" t="str">
        <f t="shared" si="2"/>
        <v/>
      </c>
      <c r="J20" s="28" t="str">
        <f t="shared" si="0"/>
        <v/>
      </c>
      <c r="K20" s="87"/>
      <c r="L20" s="3" t="str">
        <f t="shared" si="3"/>
        <v/>
      </c>
      <c r="M20" s="3" t="str">
        <f t="shared" si="4"/>
        <v/>
      </c>
      <c r="N20" s="3" t="str">
        <f t="shared" si="5"/>
        <v/>
      </c>
      <c r="O20" s="6" t="str">
        <f t="shared" si="6"/>
        <v/>
      </c>
      <c r="P20" s="29"/>
      <c r="Q20" s="90"/>
      <c r="R20" s="3" t="str">
        <f t="shared" si="7"/>
        <v/>
      </c>
      <c r="S20" s="3" t="str">
        <f t="shared" si="8"/>
        <v/>
      </c>
      <c r="T20" s="3" t="str">
        <f t="shared" si="9"/>
        <v/>
      </c>
      <c r="U20" s="3" t="str">
        <f t="shared" si="10"/>
        <v/>
      </c>
      <c r="V20" s="3" t="str">
        <f t="shared" si="11"/>
        <v/>
      </c>
      <c r="W20" s="25" t="str">
        <f t="shared" si="12"/>
        <v/>
      </c>
      <c r="X20" s="30"/>
      <c r="Y20" s="28" t="str">
        <f t="shared" si="13"/>
        <v/>
      </c>
      <c r="Z20" s="79"/>
      <c r="AA20" s="3" t="str">
        <f t="shared" si="14"/>
        <v/>
      </c>
      <c r="AB20" s="3" t="str">
        <f t="shared" si="15"/>
        <v/>
      </c>
      <c r="AC20" s="3" t="str">
        <f t="shared" si="16"/>
        <v/>
      </c>
      <c r="AD20" s="3" t="str">
        <f t="shared" si="17"/>
        <v/>
      </c>
      <c r="AE20" s="3" t="str">
        <f t="shared" si="18"/>
        <v/>
      </c>
      <c r="AF20" s="3" t="str">
        <f t="shared" si="19"/>
        <v/>
      </c>
      <c r="AG20" s="3" t="str">
        <f t="shared" si="20"/>
        <v/>
      </c>
      <c r="AH20" s="3" t="str">
        <f t="shared" si="21"/>
        <v/>
      </c>
      <c r="AI20" s="3" t="str">
        <f t="shared" si="22"/>
        <v/>
      </c>
      <c r="AJ20" s="3" t="str">
        <f t="shared" si="23"/>
        <v/>
      </c>
      <c r="AK20" s="3" t="str">
        <f t="shared" si="24"/>
        <v/>
      </c>
      <c r="AL20" s="12" t="str">
        <f t="shared" si="25"/>
        <v/>
      </c>
      <c r="AM20" s="4"/>
      <c r="AN20" s="17" t="str">
        <f t="shared" si="26"/>
        <v/>
      </c>
      <c r="AO20" s="55" t="str">
        <f t="shared" si="27"/>
        <v/>
      </c>
      <c r="AP20" s="73"/>
      <c r="AQ20" s="11" t="str">
        <f t="shared" si="28"/>
        <v/>
      </c>
      <c r="AR20" s="11" t="str">
        <f t="shared" si="29"/>
        <v/>
      </c>
      <c r="AS20" s="11" t="str">
        <f t="shared" si="30"/>
        <v/>
      </c>
      <c r="AT20" s="59" t="str">
        <f t="shared" si="31"/>
        <v/>
      </c>
      <c r="AU20" s="17" t="str">
        <f t="shared" si="32"/>
        <v/>
      </c>
      <c r="AV20" s="64" t="str">
        <f t="shared" si="33"/>
        <v/>
      </c>
      <c r="AW20" s="76"/>
      <c r="AX20" s="11" t="str">
        <f t="shared" si="34"/>
        <v/>
      </c>
      <c r="AY20" s="11" t="str">
        <f t="shared" si="35"/>
        <v/>
      </c>
      <c r="AZ20" s="68" t="str">
        <f t="shared" si="36"/>
        <v/>
      </c>
      <c r="BA20" s="4"/>
    </row>
    <row r="21" spans="1:53" ht="12.9" customHeight="1" x14ac:dyDescent="0.35">
      <c r="A21" s="15"/>
      <c r="B21" s="15"/>
      <c r="C21" s="16"/>
      <c r="D21" s="17"/>
      <c r="E21" s="18"/>
      <c r="F21" s="19"/>
      <c r="G21" s="22"/>
      <c r="H21" s="20" t="str">
        <f t="shared" si="1"/>
        <v/>
      </c>
      <c r="I21" s="11" t="str">
        <f t="shared" si="2"/>
        <v/>
      </c>
      <c r="J21" s="28" t="str">
        <f t="shared" si="0"/>
        <v/>
      </c>
      <c r="K21" s="87"/>
      <c r="L21" s="3" t="str">
        <f t="shared" si="3"/>
        <v/>
      </c>
      <c r="M21" s="3" t="str">
        <f t="shared" si="4"/>
        <v/>
      </c>
      <c r="N21" s="3" t="str">
        <f t="shared" si="5"/>
        <v/>
      </c>
      <c r="O21" s="6" t="str">
        <f t="shared" si="6"/>
        <v/>
      </c>
      <c r="P21" s="29"/>
      <c r="Q21" s="90"/>
      <c r="R21" s="3" t="str">
        <f t="shared" si="7"/>
        <v/>
      </c>
      <c r="S21" s="3" t="str">
        <f t="shared" si="8"/>
        <v/>
      </c>
      <c r="T21" s="3" t="str">
        <f t="shared" si="9"/>
        <v/>
      </c>
      <c r="U21" s="3" t="str">
        <f t="shared" si="10"/>
        <v/>
      </c>
      <c r="V21" s="3" t="str">
        <f t="shared" si="11"/>
        <v/>
      </c>
      <c r="W21" s="25" t="str">
        <f t="shared" si="12"/>
        <v/>
      </c>
      <c r="X21" s="30"/>
      <c r="Y21" s="28" t="str">
        <f t="shared" si="13"/>
        <v/>
      </c>
      <c r="Z21" s="79"/>
      <c r="AA21" s="3" t="str">
        <f t="shared" si="14"/>
        <v/>
      </c>
      <c r="AB21" s="3" t="str">
        <f t="shared" si="15"/>
        <v/>
      </c>
      <c r="AC21" s="3" t="str">
        <f t="shared" si="16"/>
        <v/>
      </c>
      <c r="AD21" s="3" t="str">
        <f t="shared" si="17"/>
        <v/>
      </c>
      <c r="AE21" s="3" t="str">
        <f t="shared" si="18"/>
        <v/>
      </c>
      <c r="AF21" s="3" t="str">
        <f t="shared" si="19"/>
        <v/>
      </c>
      <c r="AG21" s="3" t="str">
        <f t="shared" si="20"/>
        <v/>
      </c>
      <c r="AH21" s="3" t="str">
        <f t="shared" si="21"/>
        <v/>
      </c>
      <c r="AI21" s="3" t="str">
        <f t="shared" si="22"/>
        <v/>
      </c>
      <c r="AJ21" s="3" t="str">
        <f t="shared" si="23"/>
        <v/>
      </c>
      <c r="AK21" s="3" t="str">
        <f t="shared" si="24"/>
        <v/>
      </c>
      <c r="AL21" s="12" t="str">
        <f t="shared" si="25"/>
        <v/>
      </c>
      <c r="AM21" s="4"/>
      <c r="AN21" s="17" t="str">
        <f t="shared" si="26"/>
        <v/>
      </c>
      <c r="AO21" s="55" t="str">
        <f t="shared" si="27"/>
        <v/>
      </c>
      <c r="AP21" s="73"/>
      <c r="AQ21" s="11" t="str">
        <f t="shared" si="28"/>
        <v/>
      </c>
      <c r="AR21" s="11" t="str">
        <f t="shared" si="29"/>
        <v/>
      </c>
      <c r="AS21" s="11" t="str">
        <f t="shared" si="30"/>
        <v/>
      </c>
      <c r="AT21" s="59" t="str">
        <f t="shared" si="31"/>
        <v/>
      </c>
      <c r="AU21" s="17" t="str">
        <f t="shared" si="32"/>
        <v/>
      </c>
      <c r="AV21" s="64" t="str">
        <f t="shared" si="33"/>
        <v/>
      </c>
      <c r="AW21" s="76"/>
      <c r="AX21" s="11" t="str">
        <f t="shared" si="34"/>
        <v/>
      </c>
      <c r="AY21" s="11" t="str">
        <f t="shared" si="35"/>
        <v/>
      </c>
      <c r="AZ21" s="68" t="str">
        <f t="shared" si="36"/>
        <v/>
      </c>
      <c r="BA21" s="4"/>
    </row>
    <row r="22" spans="1:53" ht="12.9" customHeight="1" x14ac:dyDescent="0.35">
      <c r="A22" s="15"/>
      <c r="B22" s="15"/>
      <c r="C22" s="16"/>
      <c r="D22" s="17"/>
      <c r="E22" s="18"/>
      <c r="F22" s="19"/>
      <c r="G22" s="22"/>
      <c r="H22" s="20" t="str">
        <f t="shared" si="1"/>
        <v/>
      </c>
      <c r="I22" s="11" t="str">
        <f t="shared" si="2"/>
        <v/>
      </c>
      <c r="J22" s="28" t="str">
        <f t="shared" si="0"/>
        <v/>
      </c>
      <c r="K22" s="87"/>
      <c r="L22" s="3" t="str">
        <f t="shared" si="3"/>
        <v/>
      </c>
      <c r="M22" s="3" t="str">
        <f t="shared" si="4"/>
        <v/>
      </c>
      <c r="N22" s="3" t="str">
        <f t="shared" si="5"/>
        <v/>
      </c>
      <c r="O22" s="6" t="str">
        <f t="shared" si="6"/>
        <v/>
      </c>
      <c r="P22" s="29"/>
      <c r="Q22" s="90"/>
      <c r="R22" s="3" t="str">
        <f t="shared" si="7"/>
        <v/>
      </c>
      <c r="S22" s="3" t="str">
        <f t="shared" si="8"/>
        <v/>
      </c>
      <c r="T22" s="3" t="str">
        <f t="shared" si="9"/>
        <v/>
      </c>
      <c r="U22" s="3" t="str">
        <f t="shared" si="10"/>
        <v/>
      </c>
      <c r="V22" s="3" t="str">
        <f t="shared" si="11"/>
        <v/>
      </c>
      <c r="W22" s="25" t="str">
        <f t="shared" si="12"/>
        <v/>
      </c>
      <c r="X22" s="30"/>
      <c r="Y22" s="28" t="str">
        <f t="shared" si="13"/>
        <v/>
      </c>
      <c r="Z22" s="79"/>
      <c r="AA22" s="3" t="str">
        <f t="shared" si="14"/>
        <v/>
      </c>
      <c r="AB22" s="3" t="str">
        <f t="shared" si="15"/>
        <v/>
      </c>
      <c r="AC22" s="3" t="str">
        <f t="shared" si="16"/>
        <v/>
      </c>
      <c r="AD22" s="3" t="str">
        <f t="shared" si="17"/>
        <v/>
      </c>
      <c r="AE22" s="3" t="str">
        <f t="shared" si="18"/>
        <v/>
      </c>
      <c r="AF22" s="3" t="str">
        <f t="shared" si="19"/>
        <v/>
      </c>
      <c r="AG22" s="3" t="str">
        <f t="shared" si="20"/>
        <v/>
      </c>
      <c r="AH22" s="3" t="str">
        <f t="shared" si="21"/>
        <v/>
      </c>
      <c r="AI22" s="3" t="str">
        <f t="shared" si="22"/>
        <v/>
      </c>
      <c r="AJ22" s="3" t="str">
        <f t="shared" si="23"/>
        <v/>
      </c>
      <c r="AK22" s="3" t="str">
        <f t="shared" si="24"/>
        <v/>
      </c>
      <c r="AL22" s="12" t="str">
        <f t="shared" si="25"/>
        <v/>
      </c>
      <c r="AM22" s="4"/>
      <c r="AN22" s="17" t="str">
        <f t="shared" si="26"/>
        <v/>
      </c>
      <c r="AO22" s="55" t="str">
        <f t="shared" si="27"/>
        <v/>
      </c>
      <c r="AP22" s="73"/>
      <c r="AQ22" s="11" t="str">
        <f t="shared" si="28"/>
        <v/>
      </c>
      <c r="AR22" s="11" t="str">
        <f t="shared" si="29"/>
        <v/>
      </c>
      <c r="AS22" s="11" t="str">
        <f t="shared" si="30"/>
        <v/>
      </c>
      <c r="AT22" s="59" t="str">
        <f t="shared" si="31"/>
        <v/>
      </c>
      <c r="AU22" s="17" t="str">
        <f t="shared" si="32"/>
        <v/>
      </c>
      <c r="AV22" s="64" t="str">
        <f t="shared" si="33"/>
        <v/>
      </c>
      <c r="AW22" s="76"/>
      <c r="AX22" s="11" t="str">
        <f t="shared" si="34"/>
        <v/>
      </c>
      <c r="AY22" s="11" t="str">
        <f t="shared" si="35"/>
        <v/>
      </c>
      <c r="AZ22" s="68" t="str">
        <f t="shared" si="36"/>
        <v/>
      </c>
      <c r="BA22" s="4"/>
    </row>
    <row r="23" spans="1:53" ht="12.9" customHeight="1" x14ac:dyDescent="0.35">
      <c r="A23" s="15"/>
      <c r="B23" s="15"/>
      <c r="C23" s="16"/>
      <c r="D23" s="17"/>
      <c r="E23" s="18"/>
      <c r="F23" s="19"/>
      <c r="G23" s="22"/>
      <c r="H23" s="20" t="str">
        <f t="shared" si="1"/>
        <v/>
      </c>
      <c r="I23" s="11" t="str">
        <f t="shared" si="2"/>
        <v/>
      </c>
      <c r="J23" s="28" t="str">
        <f t="shared" si="0"/>
        <v/>
      </c>
      <c r="K23" s="87"/>
      <c r="L23" s="3" t="str">
        <f t="shared" si="3"/>
        <v/>
      </c>
      <c r="M23" s="3" t="str">
        <f t="shared" si="4"/>
        <v/>
      </c>
      <c r="N23" s="3" t="str">
        <f t="shared" si="5"/>
        <v/>
      </c>
      <c r="O23" s="6" t="str">
        <f t="shared" si="6"/>
        <v/>
      </c>
      <c r="P23" s="29"/>
      <c r="Q23" s="90"/>
      <c r="R23" s="3" t="str">
        <f t="shared" si="7"/>
        <v/>
      </c>
      <c r="S23" s="3" t="str">
        <f t="shared" si="8"/>
        <v/>
      </c>
      <c r="T23" s="3" t="str">
        <f t="shared" si="9"/>
        <v/>
      </c>
      <c r="U23" s="3" t="str">
        <f t="shared" si="10"/>
        <v/>
      </c>
      <c r="V23" s="3" t="str">
        <f t="shared" si="11"/>
        <v/>
      </c>
      <c r="W23" s="25" t="str">
        <f t="shared" si="12"/>
        <v/>
      </c>
      <c r="X23" s="30"/>
      <c r="Y23" s="28" t="str">
        <f t="shared" si="13"/>
        <v/>
      </c>
      <c r="Z23" s="79"/>
      <c r="AA23" s="3" t="str">
        <f t="shared" si="14"/>
        <v/>
      </c>
      <c r="AB23" s="3" t="str">
        <f t="shared" si="15"/>
        <v/>
      </c>
      <c r="AC23" s="3" t="str">
        <f t="shared" si="16"/>
        <v/>
      </c>
      <c r="AD23" s="3" t="str">
        <f t="shared" si="17"/>
        <v/>
      </c>
      <c r="AE23" s="3" t="str">
        <f t="shared" si="18"/>
        <v/>
      </c>
      <c r="AF23" s="3" t="str">
        <f t="shared" si="19"/>
        <v/>
      </c>
      <c r="AG23" s="3" t="str">
        <f t="shared" si="20"/>
        <v/>
      </c>
      <c r="AH23" s="3" t="str">
        <f t="shared" si="21"/>
        <v/>
      </c>
      <c r="AI23" s="3" t="str">
        <f t="shared" si="22"/>
        <v/>
      </c>
      <c r="AJ23" s="3" t="str">
        <f t="shared" si="23"/>
        <v/>
      </c>
      <c r="AK23" s="3" t="str">
        <f t="shared" si="24"/>
        <v/>
      </c>
      <c r="AL23" s="12" t="str">
        <f t="shared" si="25"/>
        <v/>
      </c>
      <c r="AM23" s="4"/>
      <c r="AN23" s="17" t="str">
        <f t="shared" si="26"/>
        <v/>
      </c>
      <c r="AO23" s="55" t="str">
        <f t="shared" si="27"/>
        <v/>
      </c>
      <c r="AP23" s="73"/>
      <c r="AQ23" s="11" t="str">
        <f t="shared" si="28"/>
        <v/>
      </c>
      <c r="AR23" s="11" t="str">
        <f t="shared" si="29"/>
        <v/>
      </c>
      <c r="AS23" s="11" t="str">
        <f t="shared" si="30"/>
        <v/>
      </c>
      <c r="AT23" s="59" t="str">
        <f t="shared" si="31"/>
        <v/>
      </c>
      <c r="AU23" s="17" t="str">
        <f t="shared" si="32"/>
        <v/>
      </c>
      <c r="AV23" s="64" t="str">
        <f t="shared" si="33"/>
        <v/>
      </c>
      <c r="AW23" s="76"/>
      <c r="AX23" s="11" t="str">
        <f t="shared" si="34"/>
        <v/>
      </c>
      <c r="AY23" s="11" t="str">
        <f t="shared" si="35"/>
        <v/>
      </c>
      <c r="AZ23" s="68" t="str">
        <f t="shared" si="36"/>
        <v/>
      </c>
      <c r="BA23" s="4"/>
    </row>
    <row r="24" spans="1:53" ht="12.9" customHeight="1" x14ac:dyDescent="0.35">
      <c r="A24" s="15"/>
      <c r="B24" s="15"/>
      <c r="C24" s="16"/>
      <c r="D24" s="17"/>
      <c r="E24" s="18"/>
      <c r="F24" s="19"/>
      <c r="G24" s="22"/>
      <c r="H24" s="20" t="str">
        <f t="shared" si="1"/>
        <v/>
      </c>
      <c r="I24" s="11" t="str">
        <f t="shared" si="2"/>
        <v/>
      </c>
      <c r="J24" s="28" t="str">
        <f t="shared" si="0"/>
        <v/>
      </c>
      <c r="K24" s="87"/>
      <c r="L24" s="3" t="str">
        <f t="shared" si="3"/>
        <v/>
      </c>
      <c r="M24" s="3" t="str">
        <f t="shared" si="4"/>
        <v/>
      </c>
      <c r="N24" s="3" t="str">
        <f t="shared" si="5"/>
        <v/>
      </c>
      <c r="O24" s="6" t="str">
        <f t="shared" si="6"/>
        <v/>
      </c>
      <c r="P24" s="29"/>
      <c r="Q24" s="90"/>
      <c r="R24" s="3" t="str">
        <f t="shared" si="7"/>
        <v/>
      </c>
      <c r="S24" s="3" t="str">
        <f t="shared" si="8"/>
        <v/>
      </c>
      <c r="T24" s="3" t="str">
        <f t="shared" si="9"/>
        <v/>
      </c>
      <c r="U24" s="3" t="str">
        <f t="shared" si="10"/>
        <v/>
      </c>
      <c r="V24" s="3" t="str">
        <f t="shared" si="11"/>
        <v/>
      </c>
      <c r="W24" s="25" t="str">
        <f t="shared" si="12"/>
        <v/>
      </c>
      <c r="X24" s="30"/>
      <c r="Y24" s="28" t="str">
        <f t="shared" si="13"/>
        <v/>
      </c>
      <c r="Z24" s="79"/>
      <c r="AA24" s="3" t="str">
        <f t="shared" si="14"/>
        <v/>
      </c>
      <c r="AB24" s="3" t="str">
        <f t="shared" si="15"/>
        <v/>
      </c>
      <c r="AC24" s="3" t="str">
        <f t="shared" si="16"/>
        <v/>
      </c>
      <c r="AD24" s="3" t="str">
        <f t="shared" si="17"/>
        <v/>
      </c>
      <c r="AE24" s="3" t="str">
        <f t="shared" si="18"/>
        <v/>
      </c>
      <c r="AF24" s="3" t="str">
        <f t="shared" si="19"/>
        <v/>
      </c>
      <c r="AG24" s="3" t="str">
        <f t="shared" si="20"/>
        <v/>
      </c>
      <c r="AH24" s="3" t="str">
        <f t="shared" si="21"/>
        <v/>
      </c>
      <c r="AI24" s="3" t="str">
        <f t="shared" si="22"/>
        <v/>
      </c>
      <c r="AJ24" s="3" t="str">
        <f t="shared" si="23"/>
        <v/>
      </c>
      <c r="AK24" s="3" t="str">
        <f t="shared" si="24"/>
        <v/>
      </c>
      <c r="AL24" s="12" t="str">
        <f t="shared" si="25"/>
        <v/>
      </c>
      <c r="AM24" s="4"/>
      <c r="AN24" s="17" t="str">
        <f t="shared" si="26"/>
        <v/>
      </c>
      <c r="AO24" s="55" t="str">
        <f t="shared" si="27"/>
        <v/>
      </c>
      <c r="AP24" s="73"/>
      <c r="AQ24" s="11" t="str">
        <f t="shared" si="28"/>
        <v/>
      </c>
      <c r="AR24" s="11" t="str">
        <f t="shared" si="29"/>
        <v/>
      </c>
      <c r="AS24" s="11" t="str">
        <f t="shared" si="30"/>
        <v/>
      </c>
      <c r="AT24" s="59" t="str">
        <f t="shared" si="31"/>
        <v/>
      </c>
      <c r="AU24" s="17" t="str">
        <f t="shared" si="32"/>
        <v/>
      </c>
      <c r="AV24" s="64" t="str">
        <f t="shared" si="33"/>
        <v/>
      </c>
      <c r="AW24" s="76"/>
      <c r="AX24" s="11" t="str">
        <f t="shared" si="34"/>
        <v/>
      </c>
      <c r="AY24" s="11" t="str">
        <f t="shared" si="35"/>
        <v/>
      </c>
      <c r="AZ24" s="68" t="str">
        <f t="shared" si="36"/>
        <v/>
      </c>
      <c r="BA24" s="4"/>
    </row>
    <row r="25" spans="1:53" ht="12.9" customHeight="1" x14ac:dyDescent="0.35">
      <c r="A25" s="15"/>
      <c r="B25" s="15"/>
      <c r="C25" s="16"/>
      <c r="D25" s="17"/>
      <c r="E25" s="18"/>
      <c r="F25" s="19"/>
      <c r="G25" s="22"/>
      <c r="H25" s="20" t="str">
        <f t="shared" si="1"/>
        <v/>
      </c>
      <c r="I25" s="11" t="str">
        <f t="shared" si="2"/>
        <v/>
      </c>
      <c r="J25" s="28" t="str">
        <f t="shared" si="0"/>
        <v/>
      </c>
      <c r="K25" s="87"/>
      <c r="L25" s="3" t="str">
        <f t="shared" si="3"/>
        <v/>
      </c>
      <c r="M25" s="3" t="str">
        <f t="shared" si="4"/>
        <v/>
      </c>
      <c r="N25" s="3" t="str">
        <f t="shared" si="5"/>
        <v/>
      </c>
      <c r="O25" s="6" t="str">
        <f t="shared" si="6"/>
        <v/>
      </c>
      <c r="P25" s="29"/>
      <c r="Q25" s="90"/>
      <c r="R25" s="3" t="str">
        <f t="shared" si="7"/>
        <v/>
      </c>
      <c r="S25" s="3" t="str">
        <f t="shared" si="8"/>
        <v/>
      </c>
      <c r="T25" s="3" t="str">
        <f t="shared" si="9"/>
        <v/>
      </c>
      <c r="U25" s="3" t="str">
        <f t="shared" si="10"/>
        <v/>
      </c>
      <c r="V25" s="3" t="str">
        <f t="shared" si="11"/>
        <v/>
      </c>
      <c r="W25" s="25" t="str">
        <f t="shared" si="12"/>
        <v/>
      </c>
      <c r="X25" s="30"/>
      <c r="Y25" s="28" t="str">
        <f t="shared" si="13"/>
        <v/>
      </c>
      <c r="Z25" s="79"/>
      <c r="AA25" s="3" t="str">
        <f t="shared" si="14"/>
        <v/>
      </c>
      <c r="AB25" s="3" t="str">
        <f t="shared" si="15"/>
        <v/>
      </c>
      <c r="AC25" s="3" t="str">
        <f t="shared" si="16"/>
        <v/>
      </c>
      <c r="AD25" s="3" t="str">
        <f t="shared" si="17"/>
        <v/>
      </c>
      <c r="AE25" s="3" t="str">
        <f t="shared" si="18"/>
        <v/>
      </c>
      <c r="AF25" s="3" t="str">
        <f t="shared" si="19"/>
        <v/>
      </c>
      <c r="AG25" s="3" t="str">
        <f t="shared" si="20"/>
        <v/>
      </c>
      <c r="AH25" s="3" t="str">
        <f t="shared" si="21"/>
        <v/>
      </c>
      <c r="AI25" s="3" t="str">
        <f t="shared" si="22"/>
        <v/>
      </c>
      <c r="AJ25" s="3" t="str">
        <f t="shared" si="23"/>
        <v/>
      </c>
      <c r="AK25" s="3" t="str">
        <f t="shared" si="24"/>
        <v/>
      </c>
      <c r="AL25" s="12" t="str">
        <f t="shared" si="25"/>
        <v/>
      </c>
      <c r="AM25" s="4"/>
      <c r="AN25" s="17" t="str">
        <f t="shared" si="26"/>
        <v/>
      </c>
      <c r="AO25" s="55" t="str">
        <f t="shared" si="27"/>
        <v/>
      </c>
      <c r="AP25" s="73"/>
      <c r="AQ25" s="11" t="str">
        <f t="shared" si="28"/>
        <v/>
      </c>
      <c r="AR25" s="11" t="str">
        <f t="shared" si="29"/>
        <v/>
      </c>
      <c r="AS25" s="11" t="str">
        <f t="shared" si="30"/>
        <v/>
      </c>
      <c r="AT25" s="59" t="str">
        <f t="shared" si="31"/>
        <v/>
      </c>
      <c r="AU25" s="17" t="str">
        <f t="shared" si="32"/>
        <v/>
      </c>
      <c r="AV25" s="64" t="str">
        <f t="shared" si="33"/>
        <v/>
      </c>
      <c r="AW25" s="76"/>
      <c r="AX25" s="11" t="str">
        <f t="shared" si="34"/>
        <v/>
      </c>
      <c r="AY25" s="11" t="str">
        <f t="shared" si="35"/>
        <v/>
      </c>
      <c r="AZ25" s="68" t="str">
        <f t="shared" si="36"/>
        <v/>
      </c>
      <c r="BA25" s="4"/>
    </row>
    <row r="26" spans="1:53" ht="12.9" customHeight="1" x14ac:dyDescent="0.35">
      <c r="A26" s="15"/>
      <c r="B26" s="15"/>
      <c r="C26" s="16"/>
      <c r="D26" s="17"/>
      <c r="E26" s="18"/>
      <c r="F26" s="19"/>
      <c r="G26" s="22"/>
      <c r="H26" s="20" t="str">
        <f t="shared" si="1"/>
        <v/>
      </c>
      <c r="I26" s="11" t="str">
        <f t="shared" si="2"/>
        <v/>
      </c>
      <c r="J26" s="28" t="str">
        <f t="shared" si="0"/>
        <v/>
      </c>
      <c r="K26" s="87"/>
      <c r="L26" s="3" t="str">
        <f t="shared" si="3"/>
        <v/>
      </c>
      <c r="M26" s="3" t="str">
        <f t="shared" si="4"/>
        <v/>
      </c>
      <c r="N26" s="3" t="str">
        <f t="shared" si="5"/>
        <v/>
      </c>
      <c r="O26" s="6" t="str">
        <f t="shared" si="6"/>
        <v/>
      </c>
      <c r="P26" s="29"/>
      <c r="Q26" s="90"/>
      <c r="R26" s="3" t="str">
        <f t="shared" si="7"/>
        <v/>
      </c>
      <c r="S26" s="3" t="str">
        <f t="shared" si="8"/>
        <v/>
      </c>
      <c r="T26" s="3" t="str">
        <f t="shared" si="9"/>
        <v/>
      </c>
      <c r="U26" s="3" t="str">
        <f t="shared" si="10"/>
        <v/>
      </c>
      <c r="V26" s="3" t="str">
        <f t="shared" si="11"/>
        <v/>
      </c>
      <c r="W26" s="25" t="str">
        <f t="shared" si="12"/>
        <v/>
      </c>
      <c r="X26" s="30"/>
      <c r="Y26" s="28" t="str">
        <f t="shared" si="13"/>
        <v/>
      </c>
      <c r="Z26" s="79"/>
      <c r="AA26" s="3" t="str">
        <f t="shared" si="14"/>
        <v/>
      </c>
      <c r="AB26" s="3" t="str">
        <f t="shared" si="15"/>
        <v/>
      </c>
      <c r="AC26" s="3" t="str">
        <f t="shared" si="16"/>
        <v/>
      </c>
      <c r="AD26" s="3" t="str">
        <f t="shared" si="17"/>
        <v/>
      </c>
      <c r="AE26" s="3" t="str">
        <f t="shared" si="18"/>
        <v/>
      </c>
      <c r="AF26" s="3" t="str">
        <f t="shared" si="19"/>
        <v/>
      </c>
      <c r="AG26" s="3" t="str">
        <f t="shared" si="20"/>
        <v/>
      </c>
      <c r="AH26" s="3" t="str">
        <f t="shared" si="21"/>
        <v/>
      </c>
      <c r="AI26" s="3" t="str">
        <f t="shared" si="22"/>
        <v/>
      </c>
      <c r="AJ26" s="3" t="str">
        <f t="shared" si="23"/>
        <v/>
      </c>
      <c r="AK26" s="3" t="str">
        <f t="shared" si="24"/>
        <v/>
      </c>
      <c r="AL26" s="12" t="str">
        <f t="shared" si="25"/>
        <v/>
      </c>
      <c r="AM26" s="4"/>
      <c r="AN26" s="17" t="str">
        <f t="shared" si="26"/>
        <v/>
      </c>
      <c r="AO26" s="55" t="str">
        <f t="shared" si="27"/>
        <v/>
      </c>
      <c r="AP26" s="73"/>
      <c r="AQ26" s="11" t="str">
        <f t="shared" si="28"/>
        <v/>
      </c>
      <c r="AR26" s="11" t="str">
        <f t="shared" si="29"/>
        <v/>
      </c>
      <c r="AS26" s="11" t="str">
        <f t="shared" si="30"/>
        <v/>
      </c>
      <c r="AT26" s="59" t="str">
        <f t="shared" si="31"/>
        <v/>
      </c>
      <c r="AU26" s="17" t="str">
        <f t="shared" si="32"/>
        <v/>
      </c>
      <c r="AV26" s="64" t="str">
        <f t="shared" si="33"/>
        <v/>
      </c>
      <c r="AW26" s="76"/>
      <c r="AX26" s="11" t="str">
        <f t="shared" si="34"/>
        <v/>
      </c>
      <c r="AY26" s="11" t="str">
        <f t="shared" si="35"/>
        <v/>
      </c>
      <c r="AZ26" s="68" t="str">
        <f t="shared" si="36"/>
        <v/>
      </c>
      <c r="BA26" s="4"/>
    </row>
    <row r="27" spans="1:53" ht="12.9" customHeight="1" x14ac:dyDescent="0.35">
      <c r="A27" s="15"/>
      <c r="B27" s="15"/>
      <c r="C27" s="16"/>
      <c r="D27" s="17"/>
      <c r="E27" s="18"/>
      <c r="F27" s="19"/>
      <c r="G27" s="22"/>
      <c r="H27" s="20" t="str">
        <f t="shared" si="1"/>
        <v/>
      </c>
      <c r="I27" s="11" t="str">
        <f t="shared" si="2"/>
        <v/>
      </c>
      <c r="J27" s="28" t="str">
        <f t="shared" si="0"/>
        <v/>
      </c>
      <c r="K27" s="87"/>
      <c r="L27" s="3" t="str">
        <f t="shared" si="3"/>
        <v/>
      </c>
      <c r="M27" s="3" t="str">
        <f t="shared" si="4"/>
        <v/>
      </c>
      <c r="N27" s="3" t="str">
        <f t="shared" si="5"/>
        <v/>
      </c>
      <c r="O27" s="6" t="str">
        <f t="shared" si="6"/>
        <v/>
      </c>
      <c r="P27" s="29"/>
      <c r="Q27" s="90"/>
      <c r="R27" s="3" t="str">
        <f t="shared" si="7"/>
        <v/>
      </c>
      <c r="S27" s="3" t="str">
        <f t="shared" si="8"/>
        <v/>
      </c>
      <c r="T27" s="3" t="str">
        <f t="shared" si="9"/>
        <v/>
      </c>
      <c r="U27" s="3" t="str">
        <f t="shared" si="10"/>
        <v/>
      </c>
      <c r="V27" s="3" t="str">
        <f t="shared" si="11"/>
        <v/>
      </c>
      <c r="W27" s="25" t="str">
        <f t="shared" si="12"/>
        <v/>
      </c>
      <c r="X27" s="30"/>
      <c r="Y27" s="28" t="str">
        <f t="shared" si="13"/>
        <v/>
      </c>
      <c r="Z27" s="79"/>
      <c r="AA27" s="3" t="str">
        <f t="shared" si="14"/>
        <v/>
      </c>
      <c r="AB27" s="3" t="str">
        <f t="shared" si="15"/>
        <v/>
      </c>
      <c r="AC27" s="3" t="str">
        <f t="shared" si="16"/>
        <v/>
      </c>
      <c r="AD27" s="3" t="str">
        <f t="shared" si="17"/>
        <v/>
      </c>
      <c r="AE27" s="3" t="str">
        <f t="shared" si="18"/>
        <v/>
      </c>
      <c r="AF27" s="3" t="str">
        <f t="shared" si="19"/>
        <v/>
      </c>
      <c r="AG27" s="3" t="str">
        <f t="shared" si="20"/>
        <v/>
      </c>
      <c r="AH27" s="3" t="str">
        <f t="shared" si="21"/>
        <v/>
      </c>
      <c r="AI27" s="3" t="str">
        <f t="shared" si="22"/>
        <v/>
      </c>
      <c r="AJ27" s="3" t="str">
        <f t="shared" si="23"/>
        <v/>
      </c>
      <c r="AK27" s="3" t="str">
        <f t="shared" si="24"/>
        <v/>
      </c>
      <c r="AL27" s="12" t="str">
        <f t="shared" si="25"/>
        <v/>
      </c>
      <c r="AM27" s="4"/>
      <c r="AN27" s="17" t="str">
        <f t="shared" si="26"/>
        <v/>
      </c>
      <c r="AO27" s="55" t="str">
        <f t="shared" si="27"/>
        <v/>
      </c>
      <c r="AP27" s="73"/>
      <c r="AQ27" s="11" t="str">
        <f t="shared" si="28"/>
        <v/>
      </c>
      <c r="AR27" s="11" t="str">
        <f t="shared" si="29"/>
        <v/>
      </c>
      <c r="AS27" s="11" t="str">
        <f t="shared" si="30"/>
        <v/>
      </c>
      <c r="AT27" s="59" t="str">
        <f t="shared" si="31"/>
        <v/>
      </c>
      <c r="AU27" s="17" t="str">
        <f t="shared" si="32"/>
        <v/>
      </c>
      <c r="AV27" s="64" t="str">
        <f t="shared" si="33"/>
        <v/>
      </c>
      <c r="AW27" s="76"/>
      <c r="AX27" s="11" t="str">
        <f t="shared" si="34"/>
        <v/>
      </c>
      <c r="AY27" s="11" t="str">
        <f t="shared" si="35"/>
        <v/>
      </c>
      <c r="AZ27" s="68" t="str">
        <f t="shared" si="36"/>
        <v/>
      </c>
      <c r="BA27" s="4"/>
    </row>
    <row r="28" spans="1:53" ht="12.9" customHeight="1" x14ac:dyDescent="0.35">
      <c r="A28" s="15"/>
      <c r="B28" s="15"/>
      <c r="C28" s="16"/>
      <c r="D28" s="17"/>
      <c r="E28" s="18"/>
      <c r="F28" s="19"/>
      <c r="G28" s="22"/>
      <c r="H28" s="20" t="str">
        <f t="shared" si="1"/>
        <v/>
      </c>
      <c r="I28" s="11" t="str">
        <f t="shared" si="2"/>
        <v/>
      </c>
      <c r="J28" s="28" t="str">
        <f t="shared" si="0"/>
        <v/>
      </c>
      <c r="K28" s="87"/>
      <c r="L28" s="3" t="str">
        <f t="shared" si="3"/>
        <v/>
      </c>
      <c r="M28" s="3" t="str">
        <f t="shared" si="4"/>
        <v/>
      </c>
      <c r="N28" s="3" t="str">
        <f t="shared" si="5"/>
        <v/>
      </c>
      <c r="O28" s="6" t="str">
        <f t="shared" si="6"/>
        <v/>
      </c>
      <c r="P28" s="29"/>
      <c r="Q28" s="90"/>
      <c r="R28" s="3" t="str">
        <f t="shared" si="7"/>
        <v/>
      </c>
      <c r="S28" s="3" t="str">
        <f t="shared" si="8"/>
        <v/>
      </c>
      <c r="T28" s="3" t="str">
        <f t="shared" si="9"/>
        <v/>
      </c>
      <c r="U28" s="3" t="str">
        <f t="shared" si="10"/>
        <v/>
      </c>
      <c r="V28" s="3" t="str">
        <f t="shared" si="11"/>
        <v/>
      </c>
      <c r="W28" s="25" t="str">
        <f t="shared" si="12"/>
        <v/>
      </c>
      <c r="X28" s="30"/>
      <c r="Y28" s="28" t="str">
        <f t="shared" si="13"/>
        <v/>
      </c>
      <c r="Z28" s="79"/>
      <c r="AA28" s="3" t="str">
        <f t="shared" si="14"/>
        <v/>
      </c>
      <c r="AB28" s="3" t="str">
        <f t="shared" si="15"/>
        <v/>
      </c>
      <c r="AC28" s="3" t="str">
        <f t="shared" si="16"/>
        <v/>
      </c>
      <c r="AD28" s="3" t="str">
        <f t="shared" si="17"/>
        <v/>
      </c>
      <c r="AE28" s="3" t="str">
        <f t="shared" si="18"/>
        <v/>
      </c>
      <c r="AF28" s="3" t="str">
        <f t="shared" si="19"/>
        <v/>
      </c>
      <c r="AG28" s="3" t="str">
        <f t="shared" si="20"/>
        <v/>
      </c>
      <c r="AH28" s="3" t="str">
        <f t="shared" si="21"/>
        <v/>
      </c>
      <c r="AI28" s="3" t="str">
        <f t="shared" si="22"/>
        <v/>
      </c>
      <c r="AJ28" s="3" t="str">
        <f t="shared" si="23"/>
        <v/>
      </c>
      <c r="AK28" s="3" t="str">
        <f t="shared" si="24"/>
        <v/>
      </c>
      <c r="AL28" s="12" t="str">
        <f t="shared" si="25"/>
        <v/>
      </c>
      <c r="AM28" s="4"/>
      <c r="AN28" s="17" t="str">
        <f t="shared" si="26"/>
        <v/>
      </c>
      <c r="AO28" s="55" t="str">
        <f t="shared" si="27"/>
        <v/>
      </c>
      <c r="AP28" s="73"/>
      <c r="AQ28" s="11" t="str">
        <f t="shared" si="28"/>
        <v/>
      </c>
      <c r="AR28" s="11" t="str">
        <f t="shared" si="29"/>
        <v/>
      </c>
      <c r="AS28" s="11" t="str">
        <f t="shared" si="30"/>
        <v/>
      </c>
      <c r="AT28" s="59" t="str">
        <f t="shared" si="31"/>
        <v/>
      </c>
      <c r="AU28" s="17" t="str">
        <f t="shared" si="32"/>
        <v/>
      </c>
      <c r="AV28" s="64" t="str">
        <f t="shared" si="33"/>
        <v/>
      </c>
      <c r="AW28" s="76"/>
      <c r="AX28" s="11" t="str">
        <f t="shared" si="34"/>
        <v/>
      </c>
      <c r="AY28" s="11" t="str">
        <f t="shared" si="35"/>
        <v/>
      </c>
      <c r="AZ28" s="68" t="str">
        <f t="shared" si="36"/>
        <v/>
      </c>
      <c r="BA28" s="4"/>
    </row>
    <row r="29" spans="1:53" ht="12.9" customHeight="1" x14ac:dyDescent="0.35">
      <c r="A29" s="15"/>
      <c r="B29" s="15"/>
      <c r="C29" s="16"/>
      <c r="D29" s="17"/>
      <c r="E29" s="18"/>
      <c r="F29" s="19"/>
      <c r="G29" s="22"/>
      <c r="H29" s="20" t="str">
        <f t="shared" si="1"/>
        <v/>
      </c>
      <c r="I29" s="11" t="str">
        <f t="shared" si="2"/>
        <v/>
      </c>
      <c r="J29" s="28" t="str">
        <f t="shared" si="0"/>
        <v/>
      </c>
      <c r="K29" s="87"/>
      <c r="L29" s="3" t="str">
        <f t="shared" si="3"/>
        <v/>
      </c>
      <c r="M29" s="3" t="str">
        <f t="shared" si="4"/>
        <v/>
      </c>
      <c r="N29" s="3" t="str">
        <f t="shared" si="5"/>
        <v/>
      </c>
      <c r="O29" s="6" t="str">
        <f t="shared" si="6"/>
        <v/>
      </c>
      <c r="P29" s="29"/>
      <c r="Q29" s="90"/>
      <c r="R29" s="3" t="str">
        <f t="shared" si="7"/>
        <v/>
      </c>
      <c r="S29" s="3" t="str">
        <f t="shared" si="8"/>
        <v/>
      </c>
      <c r="T29" s="3" t="str">
        <f t="shared" si="9"/>
        <v/>
      </c>
      <c r="U29" s="3" t="str">
        <f t="shared" si="10"/>
        <v/>
      </c>
      <c r="V29" s="3" t="str">
        <f t="shared" si="11"/>
        <v/>
      </c>
      <c r="W29" s="25" t="str">
        <f t="shared" si="12"/>
        <v/>
      </c>
      <c r="X29" s="30"/>
      <c r="Y29" s="28" t="str">
        <f t="shared" si="13"/>
        <v/>
      </c>
      <c r="Z29" s="79"/>
      <c r="AA29" s="3" t="str">
        <f t="shared" si="14"/>
        <v/>
      </c>
      <c r="AB29" s="3" t="str">
        <f t="shared" si="15"/>
        <v/>
      </c>
      <c r="AC29" s="3" t="str">
        <f t="shared" si="16"/>
        <v/>
      </c>
      <c r="AD29" s="3" t="str">
        <f t="shared" si="17"/>
        <v/>
      </c>
      <c r="AE29" s="3" t="str">
        <f t="shared" si="18"/>
        <v/>
      </c>
      <c r="AF29" s="3" t="str">
        <f t="shared" si="19"/>
        <v/>
      </c>
      <c r="AG29" s="3" t="str">
        <f t="shared" si="20"/>
        <v/>
      </c>
      <c r="AH29" s="3" t="str">
        <f t="shared" si="21"/>
        <v/>
      </c>
      <c r="AI29" s="3" t="str">
        <f t="shared" si="22"/>
        <v/>
      </c>
      <c r="AJ29" s="3" t="str">
        <f t="shared" si="23"/>
        <v/>
      </c>
      <c r="AK29" s="3" t="str">
        <f t="shared" si="24"/>
        <v/>
      </c>
      <c r="AL29" s="12" t="str">
        <f t="shared" si="25"/>
        <v/>
      </c>
      <c r="AM29" s="4"/>
      <c r="AN29" s="17" t="str">
        <f t="shared" si="26"/>
        <v/>
      </c>
      <c r="AO29" s="55" t="str">
        <f t="shared" si="27"/>
        <v/>
      </c>
      <c r="AP29" s="73"/>
      <c r="AQ29" s="11" t="str">
        <f t="shared" si="28"/>
        <v/>
      </c>
      <c r="AR29" s="11" t="str">
        <f t="shared" si="29"/>
        <v/>
      </c>
      <c r="AS29" s="11" t="str">
        <f t="shared" si="30"/>
        <v/>
      </c>
      <c r="AT29" s="59" t="str">
        <f t="shared" si="31"/>
        <v/>
      </c>
      <c r="AU29" s="17" t="str">
        <f t="shared" si="32"/>
        <v/>
      </c>
      <c r="AV29" s="64" t="str">
        <f t="shared" si="33"/>
        <v/>
      </c>
      <c r="AW29" s="76"/>
      <c r="AX29" s="11" t="str">
        <f t="shared" si="34"/>
        <v/>
      </c>
      <c r="AY29" s="11" t="str">
        <f t="shared" si="35"/>
        <v/>
      </c>
      <c r="AZ29" s="68" t="str">
        <f t="shared" si="36"/>
        <v/>
      </c>
      <c r="BA29" s="4"/>
    </row>
    <row r="30" spans="1:53" ht="12.9" customHeight="1" x14ac:dyDescent="0.35">
      <c r="A30" s="15"/>
      <c r="B30" s="15"/>
      <c r="C30" s="16"/>
      <c r="D30" s="17"/>
      <c r="E30" s="18"/>
      <c r="F30" s="19"/>
      <c r="G30" s="22"/>
      <c r="H30" s="20" t="str">
        <f t="shared" si="1"/>
        <v/>
      </c>
      <c r="I30" s="11" t="str">
        <f t="shared" si="2"/>
        <v/>
      </c>
      <c r="J30" s="28" t="str">
        <f t="shared" si="0"/>
        <v/>
      </c>
      <c r="K30" s="87"/>
      <c r="L30" s="3" t="str">
        <f t="shared" si="3"/>
        <v/>
      </c>
      <c r="M30" s="3" t="str">
        <f t="shared" si="4"/>
        <v/>
      </c>
      <c r="N30" s="3" t="str">
        <f t="shared" si="5"/>
        <v/>
      </c>
      <c r="O30" s="6" t="str">
        <f t="shared" si="6"/>
        <v/>
      </c>
      <c r="P30" s="29"/>
      <c r="Q30" s="90"/>
      <c r="R30" s="3" t="str">
        <f t="shared" si="7"/>
        <v/>
      </c>
      <c r="S30" s="3" t="str">
        <f t="shared" si="8"/>
        <v/>
      </c>
      <c r="T30" s="3" t="str">
        <f t="shared" si="9"/>
        <v/>
      </c>
      <c r="U30" s="3" t="str">
        <f t="shared" si="10"/>
        <v/>
      </c>
      <c r="V30" s="3" t="str">
        <f t="shared" si="11"/>
        <v/>
      </c>
      <c r="W30" s="25" t="str">
        <f t="shared" si="12"/>
        <v/>
      </c>
      <c r="X30" s="30"/>
      <c r="Y30" s="28" t="str">
        <f t="shared" si="13"/>
        <v/>
      </c>
      <c r="Z30" s="79"/>
      <c r="AA30" s="3" t="str">
        <f t="shared" si="14"/>
        <v/>
      </c>
      <c r="AB30" s="3" t="str">
        <f t="shared" si="15"/>
        <v/>
      </c>
      <c r="AC30" s="3" t="str">
        <f t="shared" si="16"/>
        <v/>
      </c>
      <c r="AD30" s="3" t="str">
        <f t="shared" si="17"/>
        <v/>
      </c>
      <c r="AE30" s="3" t="str">
        <f t="shared" si="18"/>
        <v/>
      </c>
      <c r="AF30" s="3" t="str">
        <f t="shared" si="19"/>
        <v/>
      </c>
      <c r="AG30" s="3" t="str">
        <f t="shared" si="20"/>
        <v/>
      </c>
      <c r="AH30" s="3" t="str">
        <f t="shared" si="21"/>
        <v/>
      </c>
      <c r="AI30" s="3" t="str">
        <f t="shared" si="22"/>
        <v/>
      </c>
      <c r="AJ30" s="3" t="str">
        <f t="shared" si="23"/>
        <v/>
      </c>
      <c r="AK30" s="3" t="str">
        <f t="shared" si="24"/>
        <v/>
      </c>
      <c r="AL30" s="12" t="str">
        <f t="shared" si="25"/>
        <v/>
      </c>
      <c r="AM30" s="4"/>
      <c r="AN30" s="17" t="str">
        <f t="shared" si="26"/>
        <v/>
      </c>
      <c r="AO30" s="55" t="str">
        <f t="shared" si="27"/>
        <v/>
      </c>
      <c r="AP30" s="73"/>
      <c r="AQ30" s="11" t="str">
        <f t="shared" si="28"/>
        <v/>
      </c>
      <c r="AR30" s="11" t="str">
        <f t="shared" si="29"/>
        <v/>
      </c>
      <c r="AS30" s="11" t="str">
        <f t="shared" si="30"/>
        <v/>
      </c>
      <c r="AT30" s="59" t="str">
        <f t="shared" si="31"/>
        <v/>
      </c>
      <c r="AU30" s="17" t="str">
        <f t="shared" si="32"/>
        <v/>
      </c>
      <c r="AV30" s="64" t="str">
        <f t="shared" si="33"/>
        <v/>
      </c>
      <c r="AW30" s="76"/>
      <c r="AX30" s="11" t="str">
        <f t="shared" si="34"/>
        <v/>
      </c>
      <c r="AY30" s="11" t="str">
        <f t="shared" si="35"/>
        <v/>
      </c>
      <c r="AZ30" s="68" t="str">
        <f t="shared" si="36"/>
        <v/>
      </c>
      <c r="BA30" s="4"/>
    </row>
    <row r="31" spans="1:53" ht="12.9" customHeight="1" x14ac:dyDescent="0.35">
      <c r="A31" s="15"/>
      <c r="B31" s="15"/>
      <c r="C31" s="16"/>
      <c r="D31" s="17"/>
      <c r="E31" s="18"/>
      <c r="F31" s="19"/>
      <c r="G31" s="22"/>
      <c r="H31" s="20" t="str">
        <f t="shared" si="1"/>
        <v/>
      </c>
      <c r="I31" s="11" t="str">
        <f t="shared" si="2"/>
        <v/>
      </c>
      <c r="J31" s="28" t="str">
        <f t="shared" si="0"/>
        <v/>
      </c>
      <c r="K31" s="87"/>
      <c r="L31" s="3" t="str">
        <f t="shared" si="3"/>
        <v/>
      </c>
      <c r="M31" s="3" t="str">
        <f t="shared" si="4"/>
        <v/>
      </c>
      <c r="N31" s="3" t="str">
        <f t="shared" si="5"/>
        <v/>
      </c>
      <c r="O31" s="6" t="str">
        <f t="shared" si="6"/>
        <v/>
      </c>
      <c r="P31" s="29"/>
      <c r="Q31" s="90"/>
      <c r="R31" s="3" t="str">
        <f t="shared" si="7"/>
        <v/>
      </c>
      <c r="S31" s="3" t="str">
        <f t="shared" si="8"/>
        <v/>
      </c>
      <c r="T31" s="3" t="str">
        <f t="shared" si="9"/>
        <v/>
      </c>
      <c r="U31" s="3" t="str">
        <f t="shared" si="10"/>
        <v/>
      </c>
      <c r="V31" s="3" t="str">
        <f t="shared" si="11"/>
        <v/>
      </c>
      <c r="W31" s="25" t="str">
        <f t="shared" si="12"/>
        <v/>
      </c>
      <c r="X31" s="30"/>
      <c r="Y31" s="28" t="str">
        <f t="shared" si="13"/>
        <v/>
      </c>
      <c r="Z31" s="79"/>
      <c r="AA31" s="3" t="str">
        <f t="shared" si="14"/>
        <v/>
      </c>
      <c r="AB31" s="3" t="str">
        <f t="shared" si="15"/>
        <v/>
      </c>
      <c r="AC31" s="3" t="str">
        <f t="shared" si="16"/>
        <v/>
      </c>
      <c r="AD31" s="3" t="str">
        <f t="shared" si="17"/>
        <v/>
      </c>
      <c r="AE31" s="3" t="str">
        <f t="shared" si="18"/>
        <v/>
      </c>
      <c r="AF31" s="3" t="str">
        <f t="shared" si="19"/>
        <v/>
      </c>
      <c r="AG31" s="3" t="str">
        <f t="shared" si="20"/>
        <v/>
      </c>
      <c r="AH31" s="3" t="str">
        <f t="shared" si="21"/>
        <v/>
      </c>
      <c r="AI31" s="3" t="str">
        <f t="shared" si="22"/>
        <v/>
      </c>
      <c r="AJ31" s="3" t="str">
        <f t="shared" si="23"/>
        <v/>
      </c>
      <c r="AK31" s="3" t="str">
        <f t="shared" si="24"/>
        <v/>
      </c>
      <c r="AL31" s="12" t="str">
        <f t="shared" si="25"/>
        <v/>
      </c>
      <c r="AM31" s="4"/>
      <c r="AN31" s="17" t="str">
        <f t="shared" si="26"/>
        <v/>
      </c>
      <c r="AO31" s="55" t="str">
        <f t="shared" si="27"/>
        <v/>
      </c>
      <c r="AP31" s="73"/>
      <c r="AQ31" s="11" t="str">
        <f t="shared" si="28"/>
        <v/>
      </c>
      <c r="AR31" s="11" t="str">
        <f t="shared" si="29"/>
        <v/>
      </c>
      <c r="AS31" s="11" t="str">
        <f t="shared" si="30"/>
        <v/>
      </c>
      <c r="AT31" s="59" t="str">
        <f t="shared" si="31"/>
        <v/>
      </c>
      <c r="AU31" s="17" t="str">
        <f t="shared" si="32"/>
        <v/>
      </c>
      <c r="AV31" s="64" t="str">
        <f t="shared" si="33"/>
        <v/>
      </c>
      <c r="AW31" s="76"/>
      <c r="AX31" s="11" t="str">
        <f t="shared" si="34"/>
        <v/>
      </c>
      <c r="AY31" s="11" t="str">
        <f t="shared" si="35"/>
        <v/>
      </c>
      <c r="AZ31" s="68" t="str">
        <f t="shared" si="36"/>
        <v/>
      </c>
      <c r="BA31" s="4"/>
    </row>
    <row r="32" spans="1:53" ht="12.9" customHeight="1" x14ac:dyDescent="0.35">
      <c r="A32" s="15"/>
      <c r="B32" s="15"/>
      <c r="C32" s="16"/>
      <c r="D32" s="17"/>
      <c r="E32" s="18"/>
      <c r="F32" s="19"/>
      <c r="G32" s="22"/>
      <c r="H32" s="20" t="str">
        <f t="shared" si="1"/>
        <v/>
      </c>
      <c r="I32" s="11" t="str">
        <f t="shared" si="2"/>
        <v/>
      </c>
      <c r="J32" s="28" t="str">
        <f t="shared" si="0"/>
        <v/>
      </c>
      <c r="K32" s="87"/>
      <c r="L32" s="3" t="str">
        <f t="shared" si="3"/>
        <v/>
      </c>
      <c r="M32" s="3" t="str">
        <f t="shared" si="4"/>
        <v/>
      </c>
      <c r="N32" s="3" t="str">
        <f t="shared" si="5"/>
        <v/>
      </c>
      <c r="O32" s="6" t="str">
        <f t="shared" si="6"/>
        <v/>
      </c>
      <c r="P32" s="29"/>
      <c r="Q32" s="90"/>
      <c r="R32" s="3" t="str">
        <f t="shared" si="7"/>
        <v/>
      </c>
      <c r="S32" s="3" t="str">
        <f t="shared" si="8"/>
        <v/>
      </c>
      <c r="T32" s="3" t="str">
        <f t="shared" si="9"/>
        <v/>
      </c>
      <c r="U32" s="3" t="str">
        <f t="shared" si="10"/>
        <v/>
      </c>
      <c r="V32" s="3" t="str">
        <f t="shared" si="11"/>
        <v/>
      </c>
      <c r="W32" s="25" t="str">
        <f t="shared" si="12"/>
        <v/>
      </c>
      <c r="X32" s="30"/>
      <c r="Y32" s="28" t="str">
        <f t="shared" si="13"/>
        <v/>
      </c>
      <c r="Z32" s="79"/>
      <c r="AA32" s="3" t="str">
        <f t="shared" si="14"/>
        <v/>
      </c>
      <c r="AB32" s="3" t="str">
        <f t="shared" si="15"/>
        <v/>
      </c>
      <c r="AC32" s="3" t="str">
        <f t="shared" si="16"/>
        <v/>
      </c>
      <c r="AD32" s="3" t="str">
        <f t="shared" si="17"/>
        <v/>
      </c>
      <c r="AE32" s="3" t="str">
        <f t="shared" si="18"/>
        <v/>
      </c>
      <c r="AF32" s="3" t="str">
        <f t="shared" si="19"/>
        <v/>
      </c>
      <c r="AG32" s="3" t="str">
        <f t="shared" si="20"/>
        <v/>
      </c>
      <c r="AH32" s="3" t="str">
        <f t="shared" si="21"/>
        <v/>
      </c>
      <c r="AI32" s="3" t="str">
        <f t="shared" si="22"/>
        <v/>
      </c>
      <c r="AJ32" s="3" t="str">
        <f t="shared" si="23"/>
        <v/>
      </c>
      <c r="AK32" s="3" t="str">
        <f t="shared" si="24"/>
        <v/>
      </c>
      <c r="AL32" s="12" t="str">
        <f t="shared" si="25"/>
        <v/>
      </c>
      <c r="AM32" s="4"/>
      <c r="AN32" s="17" t="str">
        <f t="shared" si="26"/>
        <v/>
      </c>
      <c r="AO32" s="55" t="str">
        <f t="shared" si="27"/>
        <v/>
      </c>
      <c r="AP32" s="73"/>
      <c r="AQ32" s="11" t="str">
        <f t="shared" si="28"/>
        <v/>
      </c>
      <c r="AR32" s="11" t="str">
        <f t="shared" si="29"/>
        <v/>
      </c>
      <c r="AS32" s="11" t="str">
        <f t="shared" si="30"/>
        <v/>
      </c>
      <c r="AT32" s="59" t="str">
        <f t="shared" si="31"/>
        <v/>
      </c>
      <c r="AU32" s="17" t="str">
        <f t="shared" si="32"/>
        <v/>
      </c>
      <c r="AV32" s="64" t="str">
        <f t="shared" si="33"/>
        <v/>
      </c>
      <c r="AW32" s="76"/>
      <c r="AX32" s="11" t="str">
        <f t="shared" si="34"/>
        <v/>
      </c>
      <c r="AY32" s="11" t="str">
        <f t="shared" si="35"/>
        <v/>
      </c>
      <c r="AZ32" s="68" t="str">
        <f t="shared" si="36"/>
        <v/>
      </c>
      <c r="BA32" s="4"/>
    </row>
    <row r="33" spans="1:53" ht="12.9" customHeight="1" x14ac:dyDescent="0.35">
      <c r="A33" s="15"/>
      <c r="B33" s="15"/>
      <c r="C33" s="16"/>
      <c r="D33" s="17"/>
      <c r="E33" s="18"/>
      <c r="F33" s="19"/>
      <c r="G33" s="22"/>
      <c r="H33" s="20" t="str">
        <f t="shared" si="1"/>
        <v/>
      </c>
      <c r="I33" s="11" t="str">
        <f t="shared" si="2"/>
        <v/>
      </c>
      <c r="J33" s="28" t="str">
        <f t="shared" si="0"/>
        <v/>
      </c>
      <c r="K33" s="87"/>
      <c r="L33" s="3" t="str">
        <f t="shared" si="3"/>
        <v/>
      </c>
      <c r="M33" s="3" t="str">
        <f t="shared" si="4"/>
        <v/>
      </c>
      <c r="N33" s="3" t="str">
        <f t="shared" si="5"/>
        <v/>
      </c>
      <c r="O33" s="6" t="str">
        <f t="shared" si="6"/>
        <v/>
      </c>
      <c r="P33" s="29"/>
      <c r="Q33" s="90"/>
      <c r="R33" s="3" t="str">
        <f t="shared" si="7"/>
        <v/>
      </c>
      <c r="S33" s="3" t="str">
        <f t="shared" si="8"/>
        <v/>
      </c>
      <c r="T33" s="3" t="str">
        <f t="shared" si="9"/>
        <v/>
      </c>
      <c r="U33" s="3" t="str">
        <f t="shared" si="10"/>
        <v/>
      </c>
      <c r="V33" s="3" t="str">
        <f t="shared" si="11"/>
        <v/>
      </c>
      <c r="W33" s="25" t="str">
        <f t="shared" si="12"/>
        <v/>
      </c>
      <c r="X33" s="30"/>
      <c r="Y33" s="28" t="str">
        <f t="shared" si="13"/>
        <v/>
      </c>
      <c r="Z33" s="79"/>
      <c r="AA33" s="3" t="str">
        <f t="shared" si="14"/>
        <v/>
      </c>
      <c r="AB33" s="3" t="str">
        <f t="shared" si="15"/>
        <v/>
      </c>
      <c r="AC33" s="3" t="str">
        <f t="shared" si="16"/>
        <v/>
      </c>
      <c r="AD33" s="3" t="str">
        <f t="shared" si="17"/>
        <v/>
      </c>
      <c r="AE33" s="3" t="str">
        <f t="shared" si="18"/>
        <v/>
      </c>
      <c r="AF33" s="3" t="str">
        <f t="shared" si="19"/>
        <v/>
      </c>
      <c r="AG33" s="3" t="str">
        <f t="shared" si="20"/>
        <v/>
      </c>
      <c r="AH33" s="3" t="str">
        <f t="shared" si="21"/>
        <v/>
      </c>
      <c r="AI33" s="3" t="str">
        <f t="shared" si="22"/>
        <v/>
      </c>
      <c r="AJ33" s="3" t="str">
        <f t="shared" si="23"/>
        <v/>
      </c>
      <c r="AK33" s="3" t="str">
        <f t="shared" si="24"/>
        <v/>
      </c>
      <c r="AL33" s="12" t="str">
        <f t="shared" si="25"/>
        <v/>
      </c>
      <c r="AM33" s="4"/>
      <c r="AN33" s="17" t="str">
        <f t="shared" si="26"/>
        <v/>
      </c>
      <c r="AO33" s="55" t="str">
        <f t="shared" si="27"/>
        <v/>
      </c>
      <c r="AP33" s="73"/>
      <c r="AQ33" s="11" t="str">
        <f t="shared" si="28"/>
        <v/>
      </c>
      <c r="AR33" s="11" t="str">
        <f t="shared" si="29"/>
        <v/>
      </c>
      <c r="AS33" s="11" t="str">
        <f t="shared" si="30"/>
        <v/>
      </c>
      <c r="AT33" s="59" t="str">
        <f t="shared" si="31"/>
        <v/>
      </c>
      <c r="AU33" s="17" t="str">
        <f t="shared" si="32"/>
        <v/>
      </c>
      <c r="AV33" s="64" t="str">
        <f t="shared" si="33"/>
        <v/>
      </c>
      <c r="AW33" s="76"/>
      <c r="AX33" s="11" t="str">
        <f t="shared" si="34"/>
        <v/>
      </c>
      <c r="AY33" s="11" t="str">
        <f t="shared" si="35"/>
        <v/>
      </c>
      <c r="AZ33" s="68" t="str">
        <f t="shared" si="36"/>
        <v/>
      </c>
      <c r="BA33" s="4"/>
    </row>
    <row r="34" spans="1:53" ht="12.9" customHeight="1" x14ac:dyDescent="0.35">
      <c r="A34" s="15"/>
      <c r="B34" s="15"/>
      <c r="C34" s="16"/>
      <c r="D34" s="17"/>
      <c r="E34" s="18"/>
      <c r="F34" s="19"/>
      <c r="G34" s="22"/>
      <c r="H34" s="20" t="str">
        <f t="shared" si="1"/>
        <v/>
      </c>
      <c r="I34" s="11" t="str">
        <f t="shared" si="2"/>
        <v/>
      </c>
      <c r="J34" s="28" t="str">
        <f t="shared" si="0"/>
        <v/>
      </c>
      <c r="K34" s="87"/>
      <c r="L34" s="3" t="str">
        <f t="shared" si="3"/>
        <v/>
      </c>
      <c r="M34" s="3" t="str">
        <f t="shared" si="4"/>
        <v/>
      </c>
      <c r="N34" s="3" t="str">
        <f t="shared" si="5"/>
        <v/>
      </c>
      <c r="O34" s="6" t="str">
        <f t="shared" si="6"/>
        <v/>
      </c>
      <c r="P34" s="29"/>
      <c r="Q34" s="90"/>
      <c r="R34" s="3" t="str">
        <f t="shared" si="7"/>
        <v/>
      </c>
      <c r="S34" s="3" t="str">
        <f t="shared" si="8"/>
        <v/>
      </c>
      <c r="T34" s="3" t="str">
        <f t="shared" si="9"/>
        <v/>
      </c>
      <c r="U34" s="3" t="str">
        <f t="shared" si="10"/>
        <v/>
      </c>
      <c r="V34" s="3" t="str">
        <f t="shared" si="11"/>
        <v/>
      </c>
      <c r="W34" s="25" t="str">
        <f t="shared" si="12"/>
        <v/>
      </c>
      <c r="X34" s="30"/>
      <c r="Y34" s="28" t="str">
        <f t="shared" si="13"/>
        <v/>
      </c>
      <c r="Z34" s="79"/>
      <c r="AA34" s="3" t="str">
        <f t="shared" si="14"/>
        <v/>
      </c>
      <c r="AB34" s="3" t="str">
        <f t="shared" si="15"/>
        <v/>
      </c>
      <c r="AC34" s="3" t="str">
        <f t="shared" si="16"/>
        <v/>
      </c>
      <c r="AD34" s="3" t="str">
        <f t="shared" si="17"/>
        <v/>
      </c>
      <c r="AE34" s="3" t="str">
        <f t="shared" si="18"/>
        <v/>
      </c>
      <c r="AF34" s="3" t="str">
        <f t="shared" si="19"/>
        <v/>
      </c>
      <c r="AG34" s="3" t="str">
        <f t="shared" si="20"/>
        <v/>
      </c>
      <c r="AH34" s="3" t="str">
        <f t="shared" si="21"/>
        <v/>
      </c>
      <c r="AI34" s="3" t="str">
        <f t="shared" si="22"/>
        <v/>
      </c>
      <c r="AJ34" s="3" t="str">
        <f t="shared" si="23"/>
        <v/>
      </c>
      <c r="AK34" s="3" t="str">
        <f t="shared" si="24"/>
        <v/>
      </c>
      <c r="AL34" s="12" t="str">
        <f t="shared" si="25"/>
        <v/>
      </c>
      <c r="AM34" s="4"/>
      <c r="AN34" s="17" t="str">
        <f t="shared" si="26"/>
        <v/>
      </c>
      <c r="AO34" s="55" t="str">
        <f t="shared" si="27"/>
        <v/>
      </c>
      <c r="AP34" s="73"/>
      <c r="AQ34" s="11" t="str">
        <f t="shared" si="28"/>
        <v/>
      </c>
      <c r="AR34" s="11" t="str">
        <f t="shared" si="29"/>
        <v/>
      </c>
      <c r="AS34" s="11" t="str">
        <f t="shared" si="30"/>
        <v/>
      </c>
      <c r="AT34" s="59" t="str">
        <f t="shared" si="31"/>
        <v/>
      </c>
      <c r="AU34" s="17" t="str">
        <f t="shared" si="32"/>
        <v/>
      </c>
      <c r="AV34" s="64" t="str">
        <f t="shared" si="33"/>
        <v/>
      </c>
      <c r="AW34" s="76"/>
      <c r="AX34" s="11" t="str">
        <f t="shared" si="34"/>
        <v/>
      </c>
      <c r="AY34" s="11" t="str">
        <f t="shared" si="35"/>
        <v/>
      </c>
      <c r="AZ34" s="68" t="str">
        <f t="shared" si="36"/>
        <v/>
      </c>
      <c r="BA34" s="4"/>
    </row>
    <row r="35" spans="1:53" ht="12.9" customHeight="1" x14ac:dyDescent="0.35">
      <c r="A35" s="15"/>
      <c r="B35" s="15"/>
      <c r="C35" s="16"/>
      <c r="D35" s="17"/>
      <c r="E35" s="18"/>
      <c r="F35" s="19"/>
      <c r="G35" s="22"/>
      <c r="H35" s="20" t="str">
        <f t="shared" si="1"/>
        <v/>
      </c>
      <c r="I35" s="11" t="str">
        <f t="shared" si="2"/>
        <v/>
      </c>
      <c r="J35" s="28" t="str">
        <f t="shared" si="0"/>
        <v/>
      </c>
      <c r="K35" s="87"/>
      <c r="L35" s="3" t="str">
        <f t="shared" si="3"/>
        <v/>
      </c>
      <c r="M35" s="3" t="str">
        <f t="shared" si="4"/>
        <v/>
      </c>
      <c r="N35" s="3" t="str">
        <f t="shared" si="5"/>
        <v/>
      </c>
      <c r="O35" s="6" t="str">
        <f t="shared" si="6"/>
        <v/>
      </c>
      <c r="P35" s="29"/>
      <c r="Q35" s="90"/>
      <c r="R35" s="3" t="str">
        <f t="shared" si="7"/>
        <v/>
      </c>
      <c r="S35" s="3" t="str">
        <f t="shared" si="8"/>
        <v/>
      </c>
      <c r="T35" s="3" t="str">
        <f t="shared" si="9"/>
        <v/>
      </c>
      <c r="U35" s="3" t="str">
        <f t="shared" si="10"/>
        <v/>
      </c>
      <c r="V35" s="3" t="str">
        <f t="shared" si="11"/>
        <v/>
      </c>
      <c r="W35" s="25" t="str">
        <f t="shared" si="12"/>
        <v/>
      </c>
      <c r="X35" s="30"/>
      <c r="Y35" s="28" t="str">
        <f t="shared" si="13"/>
        <v/>
      </c>
      <c r="Z35" s="79"/>
      <c r="AA35" s="3" t="str">
        <f t="shared" si="14"/>
        <v/>
      </c>
      <c r="AB35" s="3" t="str">
        <f t="shared" si="15"/>
        <v/>
      </c>
      <c r="AC35" s="3" t="str">
        <f t="shared" si="16"/>
        <v/>
      </c>
      <c r="AD35" s="3" t="str">
        <f t="shared" si="17"/>
        <v/>
      </c>
      <c r="AE35" s="3" t="str">
        <f t="shared" si="18"/>
        <v/>
      </c>
      <c r="AF35" s="3" t="str">
        <f t="shared" si="19"/>
        <v/>
      </c>
      <c r="AG35" s="3" t="str">
        <f t="shared" si="20"/>
        <v/>
      </c>
      <c r="AH35" s="3" t="str">
        <f t="shared" si="21"/>
        <v/>
      </c>
      <c r="AI35" s="3" t="str">
        <f t="shared" si="22"/>
        <v/>
      </c>
      <c r="AJ35" s="3" t="str">
        <f t="shared" si="23"/>
        <v/>
      </c>
      <c r="AK35" s="3" t="str">
        <f t="shared" si="24"/>
        <v/>
      </c>
      <c r="AL35" s="12" t="str">
        <f t="shared" si="25"/>
        <v/>
      </c>
      <c r="AM35" s="4"/>
      <c r="AN35" s="17" t="str">
        <f t="shared" si="26"/>
        <v/>
      </c>
      <c r="AO35" s="55" t="str">
        <f t="shared" si="27"/>
        <v/>
      </c>
      <c r="AP35" s="73"/>
      <c r="AQ35" s="11" t="str">
        <f t="shared" si="28"/>
        <v/>
      </c>
      <c r="AR35" s="11" t="str">
        <f t="shared" si="29"/>
        <v/>
      </c>
      <c r="AS35" s="11" t="str">
        <f t="shared" si="30"/>
        <v/>
      </c>
      <c r="AT35" s="59" t="str">
        <f t="shared" si="31"/>
        <v/>
      </c>
      <c r="AU35" s="17" t="str">
        <f t="shared" si="32"/>
        <v/>
      </c>
      <c r="AV35" s="64" t="str">
        <f t="shared" si="33"/>
        <v/>
      </c>
      <c r="AW35" s="76"/>
      <c r="AX35" s="11" t="str">
        <f t="shared" si="34"/>
        <v/>
      </c>
      <c r="AY35" s="11" t="str">
        <f t="shared" si="35"/>
        <v/>
      </c>
      <c r="AZ35" s="68" t="str">
        <f t="shared" si="36"/>
        <v/>
      </c>
      <c r="BA35" s="4"/>
    </row>
    <row r="36" spans="1:53" ht="12.9" customHeight="1" x14ac:dyDescent="0.35">
      <c r="A36" s="15"/>
      <c r="B36" s="15"/>
      <c r="C36" s="16"/>
      <c r="D36" s="17"/>
      <c r="E36" s="18"/>
      <c r="F36" s="19"/>
      <c r="G36" s="22"/>
      <c r="H36" s="20" t="str">
        <f t="shared" si="1"/>
        <v/>
      </c>
      <c r="I36" s="11" t="str">
        <f t="shared" si="2"/>
        <v/>
      </c>
      <c r="J36" s="28" t="str">
        <f t="shared" si="0"/>
        <v/>
      </c>
      <c r="K36" s="87"/>
      <c r="L36" s="3" t="str">
        <f t="shared" si="3"/>
        <v/>
      </c>
      <c r="M36" s="3" t="str">
        <f t="shared" si="4"/>
        <v/>
      </c>
      <c r="N36" s="3" t="str">
        <f t="shared" si="5"/>
        <v/>
      </c>
      <c r="O36" s="6" t="str">
        <f t="shared" si="6"/>
        <v/>
      </c>
      <c r="P36" s="29"/>
      <c r="Q36" s="90"/>
      <c r="R36" s="3" t="str">
        <f t="shared" si="7"/>
        <v/>
      </c>
      <c r="S36" s="3" t="str">
        <f t="shared" si="8"/>
        <v/>
      </c>
      <c r="T36" s="3" t="str">
        <f t="shared" si="9"/>
        <v/>
      </c>
      <c r="U36" s="3" t="str">
        <f t="shared" si="10"/>
        <v/>
      </c>
      <c r="V36" s="3" t="str">
        <f t="shared" si="11"/>
        <v/>
      </c>
      <c r="W36" s="25" t="str">
        <f t="shared" si="12"/>
        <v/>
      </c>
      <c r="X36" s="30"/>
      <c r="Y36" s="28" t="str">
        <f t="shared" si="13"/>
        <v/>
      </c>
      <c r="Z36" s="79"/>
      <c r="AA36" s="3" t="str">
        <f t="shared" si="14"/>
        <v/>
      </c>
      <c r="AB36" s="3" t="str">
        <f t="shared" si="15"/>
        <v/>
      </c>
      <c r="AC36" s="3" t="str">
        <f t="shared" si="16"/>
        <v/>
      </c>
      <c r="AD36" s="3" t="str">
        <f t="shared" si="17"/>
        <v/>
      </c>
      <c r="AE36" s="3" t="str">
        <f t="shared" si="18"/>
        <v/>
      </c>
      <c r="AF36" s="3" t="str">
        <f t="shared" si="19"/>
        <v/>
      </c>
      <c r="AG36" s="3" t="str">
        <f t="shared" si="20"/>
        <v/>
      </c>
      <c r="AH36" s="3" t="str">
        <f t="shared" si="21"/>
        <v/>
      </c>
      <c r="AI36" s="3" t="str">
        <f t="shared" si="22"/>
        <v/>
      </c>
      <c r="AJ36" s="3" t="str">
        <f t="shared" si="23"/>
        <v/>
      </c>
      <c r="AK36" s="3" t="str">
        <f t="shared" si="24"/>
        <v/>
      </c>
      <c r="AL36" s="12" t="str">
        <f t="shared" si="25"/>
        <v/>
      </c>
      <c r="AM36" s="4"/>
      <c r="AN36" s="17" t="str">
        <f t="shared" si="26"/>
        <v/>
      </c>
      <c r="AO36" s="55" t="str">
        <f t="shared" si="27"/>
        <v/>
      </c>
      <c r="AP36" s="73"/>
      <c r="AQ36" s="11" t="str">
        <f t="shared" si="28"/>
        <v/>
      </c>
      <c r="AR36" s="11" t="str">
        <f t="shared" si="29"/>
        <v/>
      </c>
      <c r="AS36" s="11" t="str">
        <f t="shared" si="30"/>
        <v/>
      </c>
      <c r="AT36" s="59" t="str">
        <f t="shared" si="31"/>
        <v/>
      </c>
      <c r="AU36" s="17" t="str">
        <f t="shared" si="32"/>
        <v/>
      </c>
      <c r="AV36" s="64" t="str">
        <f t="shared" si="33"/>
        <v/>
      </c>
      <c r="AW36" s="76"/>
      <c r="AX36" s="11" t="str">
        <f t="shared" si="34"/>
        <v/>
      </c>
      <c r="AY36" s="11" t="str">
        <f t="shared" si="35"/>
        <v/>
      </c>
      <c r="AZ36" s="68" t="str">
        <f t="shared" si="36"/>
        <v/>
      </c>
      <c r="BA36" s="4"/>
    </row>
    <row r="37" spans="1:53" ht="12.9" customHeight="1" x14ac:dyDescent="0.35">
      <c r="A37" s="15"/>
      <c r="B37" s="15"/>
      <c r="C37" s="16"/>
      <c r="D37" s="17"/>
      <c r="E37" s="18"/>
      <c r="F37" s="19"/>
      <c r="G37" s="22"/>
      <c r="H37" s="20" t="str">
        <f t="shared" si="1"/>
        <v/>
      </c>
      <c r="I37" s="11" t="str">
        <f t="shared" si="2"/>
        <v/>
      </c>
      <c r="J37" s="28" t="str">
        <f t="shared" si="0"/>
        <v/>
      </c>
      <c r="K37" s="87"/>
      <c r="L37" s="3" t="str">
        <f t="shared" si="3"/>
        <v/>
      </c>
      <c r="M37" s="3" t="str">
        <f t="shared" si="4"/>
        <v/>
      </c>
      <c r="N37" s="3" t="str">
        <f t="shared" si="5"/>
        <v/>
      </c>
      <c r="O37" s="6" t="str">
        <f t="shared" si="6"/>
        <v/>
      </c>
      <c r="P37" s="29"/>
      <c r="Q37" s="90"/>
      <c r="R37" s="3" t="str">
        <f>IF(ISTEXT(G37),SUM(AA37,AD37),"")</f>
        <v/>
      </c>
      <c r="S37" s="3" t="str">
        <f t="shared" si="8"/>
        <v/>
      </c>
      <c r="T37" s="3" t="str">
        <f t="shared" si="9"/>
        <v/>
      </c>
      <c r="U37" s="3" t="str">
        <f t="shared" si="10"/>
        <v/>
      </c>
      <c r="V37" s="3" t="str">
        <f t="shared" si="11"/>
        <v/>
      </c>
      <c r="W37" s="25" t="str">
        <f t="shared" si="12"/>
        <v/>
      </c>
      <c r="X37" s="30"/>
      <c r="Y37" s="28" t="str">
        <f t="shared" si="13"/>
        <v/>
      </c>
      <c r="Z37" s="79"/>
      <c r="AA37" s="3" t="str">
        <f t="shared" si="14"/>
        <v/>
      </c>
      <c r="AB37" s="3" t="str">
        <f t="shared" si="15"/>
        <v/>
      </c>
      <c r="AC37" s="3" t="str">
        <f t="shared" si="16"/>
        <v/>
      </c>
      <c r="AD37" s="3" t="str">
        <f t="shared" si="17"/>
        <v/>
      </c>
      <c r="AE37" s="3" t="str">
        <f t="shared" si="18"/>
        <v/>
      </c>
      <c r="AF37" s="3" t="str">
        <f t="shared" si="19"/>
        <v/>
      </c>
      <c r="AG37" s="3" t="str">
        <f t="shared" si="20"/>
        <v/>
      </c>
      <c r="AH37" s="3" t="str">
        <f t="shared" si="21"/>
        <v/>
      </c>
      <c r="AI37" s="3" t="str">
        <f t="shared" si="22"/>
        <v/>
      </c>
      <c r="AJ37" s="3" t="str">
        <f t="shared" si="23"/>
        <v/>
      </c>
      <c r="AK37" s="3" t="str">
        <f t="shared" si="24"/>
        <v/>
      </c>
      <c r="AL37" s="12" t="str">
        <f t="shared" si="25"/>
        <v/>
      </c>
      <c r="AM37" s="4"/>
      <c r="AN37" s="17" t="str">
        <f t="shared" si="26"/>
        <v/>
      </c>
      <c r="AO37" s="55" t="str">
        <f t="shared" si="27"/>
        <v/>
      </c>
      <c r="AP37" s="73"/>
      <c r="AQ37" s="11" t="str">
        <f t="shared" si="28"/>
        <v/>
      </c>
      <c r="AR37" s="11" t="str">
        <f t="shared" si="29"/>
        <v/>
      </c>
      <c r="AS37" s="11" t="str">
        <f t="shared" si="30"/>
        <v/>
      </c>
      <c r="AT37" s="59" t="str">
        <f t="shared" si="31"/>
        <v/>
      </c>
      <c r="AU37" s="17" t="str">
        <f t="shared" si="32"/>
        <v/>
      </c>
      <c r="AV37" s="64" t="str">
        <f t="shared" si="33"/>
        <v/>
      </c>
      <c r="AW37" s="76"/>
      <c r="AX37" s="11" t="str">
        <f t="shared" si="34"/>
        <v/>
      </c>
      <c r="AY37" s="11" t="str">
        <f t="shared" si="35"/>
        <v/>
      </c>
      <c r="AZ37" s="68" t="str">
        <f t="shared" si="36"/>
        <v/>
      </c>
      <c r="BA37" s="4"/>
    </row>
    <row r="38" spans="1:53" ht="12.9" customHeight="1" thickBot="1" x14ac:dyDescent="0.4">
      <c r="A38" s="15"/>
      <c r="B38" s="15"/>
      <c r="C38" s="16"/>
      <c r="D38" s="17"/>
      <c r="E38" s="18"/>
      <c r="F38" s="19"/>
      <c r="G38" s="23"/>
      <c r="H38" s="20" t="str">
        <f t="shared" si="1"/>
        <v/>
      </c>
      <c r="I38" s="11" t="str">
        <f t="shared" si="2"/>
        <v/>
      </c>
      <c r="J38" s="28" t="str">
        <f>IF(ISTEXT(D38),D38,"")</f>
        <v/>
      </c>
      <c r="K38" s="88"/>
      <c r="L38" s="7" t="str">
        <f t="shared" si="3"/>
        <v/>
      </c>
      <c r="M38" s="7" t="str">
        <f>IF(ISTEXT(G38),SUM(AA38,AH38,AK38),"")</f>
        <v/>
      </c>
      <c r="N38" s="7" t="str">
        <f>IF(ISTEXT(G38),SUM(AB38,AE38,AL38),"")</f>
        <v/>
      </c>
      <c r="O38" s="8" t="str">
        <f t="shared" si="6"/>
        <v/>
      </c>
      <c r="P38" s="29"/>
      <c r="Q38" s="91"/>
      <c r="R38" s="26" t="str">
        <f>IF(ISTEXT(G38),SUM(AA38,AD38),"")</f>
        <v/>
      </c>
      <c r="S38" s="26" t="str">
        <f t="shared" si="8"/>
        <v/>
      </c>
      <c r="T38" s="26" t="str">
        <f t="shared" si="9"/>
        <v/>
      </c>
      <c r="U38" s="26" t="str">
        <f t="shared" si="10"/>
        <v/>
      </c>
      <c r="V38" s="26" t="str">
        <f t="shared" si="11"/>
        <v/>
      </c>
      <c r="W38" s="27" t="str">
        <f t="shared" si="12"/>
        <v/>
      </c>
      <c r="X38" s="30"/>
      <c r="Y38" s="28" t="str">
        <f t="shared" si="13"/>
        <v/>
      </c>
      <c r="Z38" s="80"/>
      <c r="AA38" s="13" t="str">
        <f t="shared" si="14"/>
        <v/>
      </c>
      <c r="AB38" s="13" t="str">
        <f t="shared" si="15"/>
        <v/>
      </c>
      <c r="AC38" s="13" t="str">
        <f t="shared" si="16"/>
        <v/>
      </c>
      <c r="AD38" s="13" t="str">
        <f t="shared" si="17"/>
        <v/>
      </c>
      <c r="AE38" s="13" t="str">
        <f t="shared" si="18"/>
        <v/>
      </c>
      <c r="AF38" s="13" t="str">
        <f t="shared" si="19"/>
        <v/>
      </c>
      <c r="AG38" s="13" t="str">
        <f t="shared" si="20"/>
        <v/>
      </c>
      <c r="AH38" s="13" t="str">
        <f t="shared" si="21"/>
        <v/>
      </c>
      <c r="AI38" s="13" t="str">
        <f t="shared" si="22"/>
        <v/>
      </c>
      <c r="AJ38" s="13" t="str">
        <f t="shared" si="23"/>
        <v/>
      </c>
      <c r="AK38" s="13" t="str">
        <f t="shared" si="24"/>
        <v/>
      </c>
      <c r="AL38" s="14" t="str">
        <f t="shared" si="25"/>
        <v/>
      </c>
      <c r="AM38" s="4"/>
      <c r="AN38" s="17" t="str">
        <f t="shared" si="26"/>
        <v/>
      </c>
      <c r="AO38" s="55" t="str">
        <f t="shared" si="27"/>
        <v/>
      </c>
      <c r="AP38" s="74"/>
      <c r="AQ38" s="53" t="str">
        <f t="shared" si="28"/>
        <v/>
      </c>
      <c r="AR38" s="53" t="str">
        <f t="shared" si="29"/>
        <v/>
      </c>
      <c r="AS38" s="53" t="str">
        <f t="shared" si="30"/>
        <v/>
      </c>
      <c r="AT38" s="60" t="str">
        <f t="shared" si="31"/>
        <v/>
      </c>
      <c r="AU38" s="17" t="str">
        <f t="shared" si="32"/>
        <v/>
      </c>
      <c r="AV38" s="64" t="str">
        <f t="shared" si="33"/>
        <v/>
      </c>
      <c r="AW38" s="77"/>
      <c r="AX38" s="69" t="str">
        <f t="shared" si="34"/>
        <v/>
      </c>
      <c r="AY38" s="69" t="str">
        <f t="shared" si="35"/>
        <v/>
      </c>
      <c r="AZ38" s="70" t="str">
        <f t="shared" si="36"/>
        <v/>
      </c>
      <c r="BA38" s="4"/>
    </row>
    <row r="39" spans="1:53" ht="13" customHeight="1" x14ac:dyDescent="0.3">
      <c r="G39" s="5"/>
      <c r="K39" s="51"/>
      <c r="L39" s="51"/>
      <c r="M39" s="51"/>
      <c r="N39" s="51"/>
      <c r="O39" s="51"/>
      <c r="Q39" s="5"/>
      <c r="R39" s="24"/>
      <c r="S39" s="24"/>
      <c r="T39" s="24"/>
      <c r="U39" s="24"/>
      <c r="V39" s="24"/>
      <c r="W39" s="24"/>
      <c r="Z39" s="5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P39" s="5"/>
      <c r="AQ39" s="5"/>
      <c r="AR39" s="5"/>
      <c r="AS39" s="5"/>
      <c r="AT39" s="5"/>
      <c r="AW39" s="5"/>
      <c r="AX39" s="5"/>
      <c r="AY39" s="5"/>
      <c r="AZ39" s="5"/>
    </row>
  </sheetData>
  <sheetProtection algorithmName="SHA-512" hashValue="pmsRYrnB/CwsQPziT7zRwzBGA2TvR/mieEXrWXQlDKNf/B5SQIBI4X4/NGq8ogLSDbbEz4yqIuwfV+Tvpfk9RQ==" saltValue="ooxL6CQAEkv6OYUa/BUUQg==" spinCount="100000" sheet="1" objects="1" scenarios="1"/>
  <mergeCells count="9">
    <mergeCell ref="H1:I1"/>
    <mergeCell ref="L1:O1"/>
    <mergeCell ref="R1:W1"/>
    <mergeCell ref="AW3:AW38"/>
    <mergeCell ref="AA1:AL1"/>
    <mergeCell ref="K3:K38"/>
    <mergeCell ref="Q3:Q38"/>
    <mergeCell ref="Z3:Z38"/>
    <mergeCell ref="AP3:AP38"/>
  </mergeCells>
  <pageMargins left="0.7" right="0.7" top="0.75" bottom="0.75" header="0.3" footer="0.3"/>
  <pageSetup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color toolbox</vt:lpstr>
      <vt:lpstr>contrast toolbox</vt:lpstr>
    </vt:vector>
  </TitlesOfParts>
  <Company>CSHS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Vit, Jean-Philippe</dc:creator>
  <cp:lastModifiedBy>JP Vit</cp:lastModifiedBy>
  <cp:lastPrinted>2021-05-03T22:26:55Z</cp:lastPrinted>
  <dcterms:created xsi:type="dcterms:W3CDTF">2014-03-26T02:41:10Z</dcterms:created>
  <dcterms:modified xsi:type="dcterms:W3CDTF">2021-05-04T15:07:28Z</dcterms:modified>
</cp:coreProperties>
</file>