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weisz.METROLAB\Downloads\"/>
    </mc:Choice>
  </mc:AlternateContent>
  <bookViews>
    <workbookView xWindow="0" yWindow="0" windowWidth="28800" windowHeight="12432"/>
  </bookViews>
  <sheets>
    <sheet name="alg8|alg12" sheetId="1" r:id="rId1"/>
  </sheets>
  <definedNames>
    <definedName name="solver_adj" localSheetId="0" hidden="1">'alg8|alg12'!$D$2,'alg8|alg12'!$D$3:$E$5</definedName>
    <definedName name="solver_cvg" localSheetId="0" hidden="1">"""""""""""""""""""""""""""""""""""""""""""""""""""""""""""""""""""""""""""""""""""""""""""""""""""""""""""""""""""""""""""""""0,0001"""""""""""""""""""""""""""""""""""""""""""""""""""""""""""""""""""""""""""""""""""""""""""""""""""""""""""""""""""""""""""""""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'alg8|alg12'!$C$2</definedName>
    <definedName name="solver_pre" localSheetId="0" hidden="1">"""""""""""""""""""""""""""""""""""""""""""""""""""""""""""""""""""""""""""""""""""""""""""""""""""""""""""""""""""""""""""""""0,000001"""""""""""""""""""""""""""""""""""""""""""""""""""""""""""""""""""""""""""""""""""""""""""""""""""""""""""""""""""""""""""""""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J29" i="1"/>
  <c r="I29" i="1"/>
  <c r="H29" i="1"/>
  <c r="G29" i="1"/>
  <c r="F29" i="1"/>
  <c r="E29" i="1"/>
  <c r="D29" i="1"/>
  <c r="J28" i="1"/>
  <c r="I28" i="1"/>
  <c r="H28" i="1"/>
  <c r="G28" i="1"/>
  <c r="F28" i="1"/>
  <c r="E28" i="1"/>
  <c r="D28" i="1"/>
  <c r="J27" i="1"/>
  <c r="I27" i="1"/>
  <c r="H27" i="1"/>
  <c r="G27" i="1"/>
  <c r="F27" i="1"/>
  <c r="E27" i="1"/>
  <c r="D27" i="1"/>
  <c r="J26" i="1"/>
  <c r="I26" i="1"/>
  <c r="H26" i="1"/>
  <c r="G26" i="1"/>
  <c r="F26" i="1"/>
  <c r="E26" i="1"/>
  <c r="D26" i="1"/>
  <c r="J25" i="1"/>
  <c r="I25" i="1"/>
  <c r="H25" i="1"/>
  <c r="G25" i="1"/>
  <c r="F25" i="1"/>
  <c r="E25" i="1"/>
  <c r="D25" i="1"/>
  <c r="J24" i="1"/>
  <c r="I24" i="1"/>
  <c r="H24" i="1"/>
  <c r="G24" i="1"/>
  <c r="F24" i="1"/>
  <c r="E24" i="1"/>
  <c r="D24" i="1"/>
  <c r="J23" i="1"/>
  <c r="I23" i="1"/>
  <c r="H23" i="1"/>
  <c r="G23" i="1"/>
  <c r="F23" i="1"/>
  <c r="E23" i="1"/>
  <c r="D23" i="1"/>
  <c r="J22" i="1"/>
  <c r="I22" i="1"/>
  <c r="H22" i="1"/>
  <c r="G22" i="1"/>
  <c r="F22" i="1"/>
  <c r="E22" i="1"/>
  <c r="D22" i="1"/>
  <c r="J21" i="1"/>
  <c r="I21" i="1"/>
  <c r="H21" i="1"/>
  <c r="G21" i="1"/>
  <c r="F21" i="1"/>
  <c r="E21" i="1"/>
  <c r="D21" i="1"/>
  <c r="J20" i="1"/>
  <c r="I20" i="1"/>
  <c r="H20" i="1"/>
  <c r="G20" i="1"/>
  <c r="F20" i="1"/>
  <c r="E20" i="1"/>
  <c r="D20" i="1"/>
  <c r="J19" i="1"/>
  <c r="I19" i="1"/>
  <c r="H19" i="1"/>
  <c r="G19" i="1"/>
  <c r="F19" i="1"/>
  <c r="E19" i="1"/>
  <c r="D19" i="1"/>
  <c r="J18" i="1"/>
  <c r="I18" i="1"/>
  <c r="H18" i="1"/>
  <c r="G18" i="1"/>
  <c r="F18" i="1"/>
  <c r="E18" i="1"/>
  <c r="D18" i="1"/>
  <c r="J17" i="1"/>
  <c r="I17" i="1"/>
  <c r="H17" i="1"/>
  <c r="G17" i="1"/>
  <c r="F17" i="1"/>
  <c r="E17" i="1"/>
  <c r="D17" i="1"/>
  <c r="J16" i="1"/>
  <c r="I16" i="1"/>
  <c r="H16" i="1"/>
  <c r="G16" i="1"/>
  <c r="F16" i="1"/>
  <c r="E16" i="1"/>
  <c r="D16" i="1"/>
  <c r="J15" i="1"/>
  <c r="I15" i="1"/>
  <c r="H15" i="1"/>
  <c r="G15" i="1"/>
  <c r="F15" i="1"/>
  <c r="E15" i="1"/>
  <c r="D15" i="1"/>
  <c r="J14" i="1"/>
  <c r="I14" i="1"/>
  <c r="H14" i="1"/>
  <c r="G14" i="1"/>
  <c r="F14" i="1"/>
  <c r="E14" i="1"/>
  <c r="D14" i="1"/>
  <c r="J13" i="1"/>
  <c r="I13" i="1"/>
  <c r="H13" i="1"/>
  <c r="G13" i="1"/>
  <c r="F13" i="1"/>
  <c r="E13" i="1"/>
  <c r="D13" i="1"/>
  <c r="J12" i="1"/>
  <c r="I12" i="1"/>
  <c r="H12" i="1"/>
  <c r="G12" i="1"/>
  <c r="F12" i="1"/>
  <c r="E12" i="1"/>
  <c r="D12" i="1"/>
  <c r="H6" i="1"/>
  <c r="J61" i="1"/>
  <c r="I61" i="1"/>
  <c r="H61" i="1"/>
  <c r="G61" i="1"/>
  <c r="F61" i="1"/>
  <c r="E61" i="1"/>
  <c r="D61" i="1"/>
  <c r="J60" i="1"/>
  <c r="I60" i="1"/>
  <c r="H60" i="1"/>
  <c r="G60" i="1"/>
  <c r="F60" i="1"/>
  <c r="E60" i="1"/>
  <c r="D60" i="1"/>
  <c r="J59" i="1"/>
  <c r="I59" i="1"/>
  <c r="H59" i="1"/>
  <c r="G59" i="1"/>
  <c r="F59" i="1"/>
  <c r="E59" i="1"/>
  <c r="D59" i="1"/>
  <c r="J58" i="1"/>
  <c r="I58" i="1"/>
  <c r="H58" i="1"/>
  <c r="G58" i="1"/>
  <c r="F58" i="1"/>
  <c r="E58" i="1"/>
  <c r="D58" i="1"/>
  <c r="J57" i="1"/>
  <c r="I57" i="1"/>
  <c r="H57" i="1"/>
  <c r="G57" i="1"/>
  <c r="F57" i="1"/>
  <c r="E57" i="1"/>
  <c r="D57" i="1"/>
  <c r="J56" i="1"/>
  <c r="I56" i="1"/>
  <c r="H56" i="1"/>
  <c r="G56" i="1"/>
  <c r="F56" i="1"/>
  <c r="E56" i="1"/>
  <c r="D56" i="1"/>
  <c r="J55" i="1"/>
  <c r="I55" i="1"/>
  <c r="H55" i="1"/>
  <c r="G55" i="1"/>
  <c r="F55" i="1"/>
  <c r="E55" i="1"/>
  <c r="D55" i="1"/>
  <c r="J54" i="1"/>
  <c r="I54" i="1"/>
  <c r="H54" i="1"/>
  <c r="G54" i="1"/>
  <c r="F54" i="1"/>
  <c r="E54" i="1"/>
  <c r="D54" i="1"/>
  <c r="J53" i="1"/>
  <c r="I53" i="1"/>
  <c r="H53" i="1"/>
  <c r="G53" i="1"/>
  <c r="F53" i="1"/>
  <c r="E53" i="1"/>
  <c r="D53" i="1"/>
  <c r="J52" i="1"/>
  <c r="I52" i="1"/>
  <c r="H52" i="1"/>
  <c r="G52" i="1"/>
  <c r="F52" i="1"/>
  <c r="E52" i="1"/>
  <c r="D52" i="1"/>
  <c r="J51" i="1"/>
  <c r="I51" i="1"/>
  <c r="H51" i="1"/>
  <c r="G51" i="1"/>
  <c r="F51" i="1"/>
  <c r="E51" i="1"/>
  <c r="D51" i="1"/>
  <c r="J50" i="1"/>
  <c r="I50" i="1"/>
  <c r="H50" i="1"/>
  <c r="G50" i="1"/>
  <c r="F50" i="1"/>
  <c r="E50" i="1"/>
  <c r="D50" i="1"/>
  <c r="J49" i="1"/>
  <c r="I49" i="1"/>
  <c r="H49" i="1"/>
  <c r="G49" i="1"/>
  <c r="F49" i="1"/>
  <c r="E49" i="1"/>
  <c r="D49" i="1"/>
  <c r="J48" i="1"/>
  <c r="I48" i="1"/>
  <c r="H48" i="1"/>
  <c r="G48" i="1"/>
  <c r="F48" i="1"/>
  <c r="E48" i="1"/>
  <c r="D48" i="1"/>
  <c r="J47" i="1"/>
  <c r="I47" i="1"/>
  <c r="H47" i="1"/>
  <c r="G47" i="1"/>
  <c r="F47" i="1"/>
  <c r="E47" i="1"/>
  <c r="D47" i="1"/>
  <c r="J46" i="1"/>
  <c r="I46" i="1"/>
  <c r="H46" i="1"/>
  <c r="G46" i="1"/>
  <c r="F46" i="1"/>
  <c r="E46" i="1"/>
  <c r="D46" i="1"/>
  <c r="J45" i="1"/>
  <c r="I45" i="1"/>
  <c r="H45" i="1"/>
  <c r="G45" i="1"/>
  <c r="F45" i="1"/>
  <c r="E45" i="1"/>
  <c r="D45" i="1"/>
  <c r="J44" i="1"/>
  <c r="I44" i="1"/>
  <c r="H44" i="1"/>
  <c r="G44" i="1"/>
  <c r="F44" i="1"/>
  <c r="E44" i="1"/>
  <c r="D44" i="1"/>
  <c r="J43" i="1"/>
  <c r="I43" i="1"/>
  <c r="H43" i="1"/>
  <c r="G43" i="1"/>
  <c r="F43" i="1"/>
  <c r="E43" i="1"/>
  <c r="D43" i="1"/>
  <c r="J42" i="1"/>
  <c r="I42" i="1"/>
  <c r="H42" i="1"/>
  <c r="G42" i="1"/>
  <c r="F42" i="1"/>
  <c r="E42" i="1"/>
  <c r="D42" i="1"/>
  <c r="J41" i="1"/>
  <c r="I41" i="1"/>
  <c r="H41" i="1"/>
  <c r="G41" i="1"/>
  <c r="F41" i="1"/>
  <c r="E41" i="1"/>
  <c r="D41" i="1"/>
  <c r="J40" i="1"/>
  <c r="I40" i="1"/>
  <c r="H40" i="1"/>
  <c r="G40" i="1"/>
  <c r="F40" i="1"/>
  <c r="E40" i="1"/>
  <c r="D40" i="1"/>
  <c r="J39" i="1"/>
  <c r="I39" i="1"/>
  <c r="H39" i="1"/>
  <c r="G39" i="1"/>
  <c r="F39" i="1"/>
  <c r="E39" i="1"/>
  <c r="D39" i="1"/>
  <c r="J38" i="1"/>
  <c r="I38" i="1"/>
  <c r="H38" i="1"/>
  <c r="G38" i="1"/>
  <c r="F38" i="1"/>
  <c r="E38" i="1"/>
  <c r="D38" i="1"/>
  <c r="J37" i="1"/>
  <c r="I37" i="1"/>
  <c r="H37" i="1"/>
  <c r="G37" i="1"/>
  <c r="F37" i="1"/>
  <c r="E37" i="1"/>
  <c r="D37" i="1"/>
  <c r="J36" i="1"/>
  <c r="I36" i="1"/>
  <c r="H36" i="1"/>
  <c r="G36" i="1"/>
  <c r="F36" i="1"/>
  <c r="E36" i="1"/>
  <c r="D36" i="1"/>
  <c r="J35" i="1"/>
  <c r="I35" i="1"/>
  <c r="H35" i="1"/>
  <c r="G35" i="1"/>
  <c r="F35" i="1"/>
  <c r="E35" i="1"/>
  <c r="D35" i="1"/>
  <c r="J34" i="1"/>
  <c r="I34" i="1"/>
  <c r="H34" i="1"/>
  <c r="G34" i="1"/>
  <c r="F34" i="1"/>
  <c r="E34" i="1"/>
  <c r="D34" i="1"/>
  <c r="J33" i="1"/>
  <c r="I33" i="1"/>
  <c r="H33" i="1"/>
  <c r="G33" i="1"/>
  <c r="F33" i="1"/>
  <c r="E33" i="1"/>
  <c r="D33" i="1"/>
  <c r="J32" i="1"/>
  <c r="I32" i="1"/>
  <c r="H32" i="1"/>
  <c r="G32" i="1"/>
  <c r="F32" i="1"/>
  <c r="E32" i="1"/>
  <c r="D32" i="1"/>
  <c r="J31" i="1"/>
  <c r="I31" i="1"/>
  <c r="H31" i="1"/>
  <c r="G31" i="1"/>
  <c r="F31" i="1"/>
  <c r="E31" i="1"/>
  <c r="D31" i="1"/>
  <c r="J30" i="1"/>
  <c r="I30" i="1"/>
  <c r="H30" i="1"/>
  <c r="G30" i="1"/>
  <c r="F30" i="1"/>
  <c r="E30" i="1"/>
  <c r="D6" i="1" l="1"/>
  <c r="J6" i="1"/>
  <c r="I6" i="1"/>
  <c r="G6" i="1"/>
  <c r="F6" i="1"/>
  <c r="E6" i="1"/>
  <c r="C35" i="1" l="1"/>
  <c r="C32" i="1"/>
  <c r="C40" i="1"/>
  <c r="C36" i="1"/>
  <c r="C44" i="1"/>
  <c r="C43" i="1"/>
  <c r="C33" i="1"/>
  <c r="C41" i="1"/>
  <c r="C50" i="1"/>
  <c r="C31" i="1"/>
  <c r="C39" i="1"/>
  <c r="C37" i="1"/>
  <c r="C46" i="1"/>
  <c r="C45" i="1"/>
  <c r="C7" i="1"/>
  <c r="D8" i="1" s="1"/>
  <c r="C38" i="1"/>
  <c r="C47" i="1"/>
  <c r="C34" i="1"/>
  <c r="C42" i="1"/>
  <c r="C49" i="1"/>
  <c r="C48" i="1"/>
  <c r="C6" i="1"/>
  <c r="C2" i="1" l="1"/>
  <c r="F8" i="1"/>
  <c r="H8" i="1"/>
  <c r="E8" i="1"/>
  <c r="I8" i="1"/>
  <c r="J8" i="1"/>
  <c r="C8" i="1"/>
  <c r="G8" i="1"/>
</calcChain>
</file>

<file path=xl/sharedStrings.xml><?xml version="1.0" encoding="utf-8"?>
<sst xmlns="http://schemas.openxmlformats.org/spreadsheetml/2006/main" count="28" uniqueCount="21">
  <si>
    <t>Fixed Baseline</t>
  </si>
  <si>
    <t>Peak center (cm)</t>
  </si>
  <si>
    <t>Estimated area</t>
  </si>
  <si>
    <t>Calculate</t>
  </si>
  <si>
    <t>Area %</t>
  </si>
  <si>
    <t>Counts</t>
  </si>
  <si>
    <t>(cm)</t>
  </si>
  <si>
    <t>(cpm)</t>
  </si>
  <si>
    <t>Fit</t>
  </si>
  <si>
    <t>g1</t>
  </si>
  <si>
    <t>g2</t>
  </si>
  <si>
    <t>g3</t>
  </si>
  <si>
    <t>g4</t>
  </si>
  <si>
    <t>g5</t>
  </si>
  <si>
    <t>g6</t>
  </si>
  <si>
    <t>g7</t>
  </si>
  <si>
    <t>CPM</t>
  </si>
  <si>
    <t>Peak height (cpm)</t>
  </si>
  <si>
    <t>Peak width (cm)</t>
  </si>
  <si>
    <t>Running length</t>
  </si>
  <si>
    <t>Running length (cm)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</si>
</sst>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9" fontId="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horizontal="right" vertical="center"/>
    </xf>
    <xf numFmtId="1" fontId="3" fillId="0" borderId="9" xfId="0" applyNumberFormat="1" applyFont="1" applyBorder="1" applyAlignment="1">
      <alignment vertical="center"/>
    </xf>
    <xf numFmtId="9" fontId="6" fillId="0" borderId="8" xfId="1" applyFont="1" applyBorder="1" applyAlignment="1">
      <alignment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">
    <dxf>
      <font>
        <color theme="7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81987166618337"/>
          <c:y val="9.5522497187851579E-2"/>
          <c:w val="0.75495795320202541"/>
          <c:h val="0.69968277888708885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'alg8|alg12'!$C$11</c:f>
              <c:strCache>
                <c:ptCount val="1"/>
                <c:pt idx="0">
                  <c:v>Fit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'alg8|alg12'!$A$12:$A$61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'alg8|alg12'!$C$12:$C$61</c:f>
              <c:numCache>
                <c:formatCode>0.0</c:formatCode>
                <c:ptCount val="50"/>
                <c:pt idx="19">
                  <c:v>189.48195962838395</c:v>
                </c:pt>
                <c:pt idx="20">
                  <c:v>189.48202990809287</c:v>
                </c:pt>
                <c:pt idx="21">
                  <c:v>189.48526568035192</c:v>
                </c:pt>
                <c:pt idx="22">
                  <c:v>189.57358029857963</c:v>
                </c:pt>
                <c:pt idx="23">
                  <c:v>190.99603209495919</c:v>
                </c:pt>
                <c:pt idx="24">
                  <c:v>204.40568001605584</c:v>
                </c:pt>
                <c:pt idx="25">
                  <c:v>277.22009735167103</c:v>
                </c:pt>
                <c:pt idx="26">
                  <c:v>497.14902022945853</c:v>
                </c:pt>
                <c:pt idx="27">
                  <c:v>833.02353296816193</c:v>
                </c:pt>
                <c:pt idx="28">
                  <c:v>994.33370917643867</c:v>
                </c:pt>
                <c:pt idx="29">
                  <c:v>824.14161078870063</c:v>
                </c:pt>
                <c:pt idx="30">
                  <c:v>654.4541790984099</c:v>
                </c:pt>
                <c:pt idx="31">
                  <c:v>575.10856408160691</c:v>
                </c:pt>
                <c:pt idx="32">
                  <c:v>347.20948011400822</c:v>
                </c:pt>
                <c:pt idx="33">
                  <c:v>210.60457446129124</c:v>
                </c:pt>
                <c:pt idx="34">
                  <c:v>190.35030424461991</c:v>
                </c:pt>
                <c:pt idx="35">
                  <c:v>189.49354033521669</c:v>
                </c:pt>
                <c:pt idx="36">
                  <c:v>189.48203161694386</c:v>
                </c:pt>
                <c:pt idx="37">
                  <c:v>189.48195921685539</c:v>
                </c:pt>
                <c:pt idx="38">
                  <c:v>189.48195871753103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3B5-4E6D-8A67-C0070F656D3C}"/>
            </c:ext>
          </c:extLst>
        </c:ser>
        <c:ser>
          <c:idx val="2"/>
          <c:order val="1"/>
          <c:tx>
            <c:strRef>
              <c:f>'alg8|alg12'!$D$11</c:f>
              <c:strCache>
                <c:ptCount val="1"/>
                <c:pt idx="0">
                  <c:v>g1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'alg8|alg12'!$A$12:$A$61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'alg8|alg12'!$D$12:$D$61</c:f>
              <c:numCache>
                <c:formatCode>0.0</c:formatCode>
                <c:ptCount val="50"/>
                <c:pt idx="0">
                  <c:v>2.4251026642296394E-85</c:v>
                </c:pt>
                <c:pt idx="1">
                  <c:v>3.4681311015455414E-79</c:v>
                </c:pt>
                <c:pt idx="2">
                  <c:v>2.9582982948999657E-73</c:v>
                </c:pt>
                <c:pt idx="3">
                  <c:v>1.5051143613810893E-67</c:v>
                </c:pt>
                <c:pt idx="4">
                  <c:v>4.5674953687037573E-62</c:v>
                </c:pt>
                <c:pt idx="5">
                  <c:v>8.2673783103764199E-57</c:v>
                </c:pt>
                <c:pt idx="6">
                  <c:v>8.9256239646458187E-52</c:v>
                </c:pt>
                <c:pt idx="7">
                  <c:v>5.7476516735684428E-47</c:v>
                </c:pt>
                <c:pt idx="8">
                  <c:v>2.2076151946177443E-42</c:v>
                </c:pt>
                <c:pt idx="9">
                  <c:v>5.0575174284981037E-38</c:v>
                </c:pt>
                <c:pt idx="10">
                  <c:v>6.9108661406163801E-34</c:v>
                </c:pt>
                <c:pt idx="11">
                  <c:v>5.6325966624099454E-30</c:v>
                </c:pt>
                <c:pt idx="12">
                  <c:v>2.7382046615394958E-26</c:v>
                </c:pt>
                <c:pt idx="13">
                  <c:v>7.9397026313906671E-23</c:v>
                </c:pt>
                <c:pt idx="14">
                  <c:v>1.3731679169719817E-19</c:v>
                </c:pt>
                <c:pt idx="15">
                  <c:v>1.416524656445951E-16</c:v>
                </c:pt>
                <c:pt idx="16">
                  <c:v>8.715768940317137E-14</c:v>
                </c:pt>
                <c:pt idx="17">
                  <c:v>3.1986620504544842E-11</c:v>
                </c:pt>
                <c:pt idx="18">
                  <c:v>7.0018384580990952E-9</c:v>
                </c:pt>
                <c:pt idx="19">
                  <c:v>9.1419090275478026E-7</c:v>
                </c:pt>
                <c:pt idx="20">
                  <c:v>7.1193899833340402E-5</c:v>
                </c:pt>
                <c:pt idx="21">
                  <c:v>3.3069661588638966E-3</c:v>
                </c:pt>
                <c:pt idx="22">
                  <c:v>9.1621584386575222E-2</c:v>
                </c:pt>
                <c:pt idx="23">
                  <c:v>1.5140733807661513</c:v>
                </c:pt>
                <c:pt idx="24">
                  <c:v>14.923721301771003</c:v>
                </c:pt>
                <c:pt idx="25">
                  <c:v>87.738138415489445</c:v>
                </c:pt>
                <c:pt idx="26">
                  <c:v>307.66690340467454</c:v>
                </c:pt>
                <c:pt idx="27">
                  <c:v>643.50840684823208</c:v>
                </c:pt>
                <c:pt idx="28">
                  <c:v>802.80256034322144</c:v>
                </c:pt>
                <c:pt idx="29">
                  <c:v>597.37129827671959</c:v>
                </c:pt>
                <c:pt idx="30">
                  <c:v>265.13132077732587</c:v>
                </c:pt>
                <c:pt idx="31">
                  <c:v>70.187342290962462</c:v>
                </c:pt>
                <c:pt idx="32">
                  <c:v>11.082497441535969</c:v>
                </c:pt>
                <c:pt idx="33">
                  <c:v>1.0437525779809711</c:v>
                </c:pt>
                <c:pt idx="34">
                  <c:v>5.863252023524642E-2</c:v>
                </c:pt>
                <c:pt idx="35">
                  <c:v>1.9645389444677931E-3</c:v>
                </c:pt>
                <c:pt idx="36">
                  <c:v>3.9261221067510484E-5</c:v>
                </c:pt>
                <c:pt idx="37">
                  <c:v>4.6800235877316732E-7</c:v>
                </c:pt>
                <c:pt idx="38">
                  <c:v>3.3274639646867105E-9</c:v>
                </c:pt>
                <c:pt idx="39">
                  <c:v>1.4111063927521681E-11</c:v>
                </c:pt>
                <c:pt idx="40">
                  <c:v>3.5693343976997972E-14</c:v>
                </c:pt>
                <c:pt idx="41">
                  <c:v>5.3851250757862843E-17</c:v>
                </c:pt>
                <c:pt idx="42">
                  <c:v>4.8460225609281345E-20</c:v>
                </c:pt>
                <c:pt idx="43">
                  <c:v>2.6010946039505392E-23</c:v>
                </c:pt>
                <c:pt idx="44">
                  <c:v>8.327371581924053E-27</c:v>
                </c:pt>
                <c:pt idx="45">
                  <c:v>1.5901599809654843E-30</c:v>
                </c:pt>
                <c:pt idx="46">
                  <c:v>1.8111514773215049E-34</c:v>
                </c:pt>
                <c:pt idx="47">
                  <c:v>1.2304098774557001E-38</c:v>
                </c:pt>
                <c:pt idx="48">
                  <c:v>4.9856974776341803E-43</c:v>
                </c:pt>
                <c:pt idx="49">
                  <c:v>1.2049890940189005E-47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3B5-4E6D-8A67-C0070F656D3C}"/>
            </c:ext>
          </c:extLst>
        </c:ser>
        <c:ser>
          <c:idx val="3"/>
          <c:order val="2"/>
          <c:tx>
            <c:strRef>
              <c:f>'alg8|alg12'!$E$11</c:f>
              <c:strCache>
                <c:ptCount val="1"/>
                <c:pt idx="0">
                  <c:v>g2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'alg8|alg12'!$A$12:$A$61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'alg8|alg12'!$E$12:$E$61</c:f>
              <c:numCache>
                <c:formatCode>0.0</c:formatCode>
                <c:ptCount val="50"/>
                <c:pt idx="0">
                  <c:v>3.1234882110399416E-251</c:v>
                </c:pt>
                <c:pt idx="1">
                  <c:v>4.161644761197056E-235</c:v>
                </c:pt>
                <c:pt idx="2">
                  <c:v>1.6330908623949781E-219</c:v>
                </c:pt>
                <c:pt idx="3">
                  <c:v>1.8874519293032784E-204</c:v>
                </c:pt>
                <c:pt idx="4">
                  <c:v>6.4248302590919685E-190</c:v>
                </c:pt>
                <c:pt idx="5">
                  <c:v>6.4412124690533221E-176</c:v>
                </c:pt>
                <c:pt idx="6">
                  <c:v>1.9019268065436285E-162</c:v>
                </c:pt>
                <c:pt idx="7">
                  <c:v>1.654017812187384E-149</c:v>
                </c:pt>
                <c:pt idx="8">
                  <c:v>4.2364957269817582E-137</c:v>
                </c:pt>
                <c:pt idx="9">
                  <c:v>3.1959028658442629E-125</c:v>
                </c:pt>
                <c:pt idx="10">
                  <c:v>7.1006904064981839E-114</c:v>
                </c:pt>
                <c:pt idx="11">
                  <c:v>4.6465197985812472E-103</c:v>
                </c:pt>
                <c:pt idx="12">
                  <c:v>8.9551984486964648E-93</c:v>
                </c:pt>
                <c:pt idx="13">
                  <c:v>5.0832660972937325E-83</c:v>
                </c:pt>
                <c:pt idx="14">
                  <c:v>8.4982730885129665E-74</c:v>
                </c:pt>
                <c:pt idx="15">
                  <c:v>4.1844533356648594E-65</c:v>
                </c:pt>
                <c:pt idx="16">
                  <c:v>6.0682991646434674E-57</c:v>
                </c:pt>
                <c:pt idx="17">
                  <c:v>2.591883310857775E-49</c:v>
                </c:pt>
                <c:pt idx="18">
                  <c:v>3.2604993301195689E-42</c:v>
                </c:pt>
                <c:pt idx="19">
                  <c:v>1.2080168534367329E-35</c:v>
                </c:pt>
                <c:pt idx="20">
                  <c:v>1.3182023430878917E-29</c:v>
                </c:pt>
                <c:pt idx="21">
                  <c:v>4.2365406041244643E-24</c:v>
                </c:pt>
                <c:pt idx="22">
                  <c:v>4.0101523754636415E-19</c:v>
                </c:pt>
                <c:pt idx="23">
                  <c:v>1.1179711200725772E-14</c:v>
                </c:pt>
                <c:pt idx="24">
                  <c:v>9.179531205813555E-11</c:v>
                </c:pt>
                <c:pt idx="25">
                  <c:v>2.2198857750696297E-7</c:v>
                </c:pt>
                <c:pt idx="26">
                  <c:v>1.5811059096447046E-4</c:v>
                </c:pt>
                <c:pt idx="27">
                  <c:v>3.3167405736776311E-2</c:v>
                </c:pt>
                <c:pt idx="28">
                  <c:v>2.0491901190241113</c:v>
                </c:pt>
                <c:pt idx="29">
                  <c:v>37.288353797787941</c:v>
                </c:pt>
                <c:pt idx="30">
                  <c:v>199.84089960689101</c:v>
                </c:pt>
                <c:pt idx="31">
                  <c:v>315.43926307645137</c:v>
                </c:pt>
                <c:pt idx="32">
                  <c:v>146.64502395827924</c:v>
                </c:pt>
                <c:pt idx="33">
                  <c:v>20.078863169117216</c:v>
                </c:pt>
                <c:pt idx="34">
                  <c:v>0.80971301019161879</c:v>
                </c:pt>
                <c:pt idx="35">
                  <c:v>9.6170820791958971E-3</c:v>
                </c:pt>
                <c:pt idx="36">
                  <c:v>3.3641529748143835E-5</c:v>
                </c:pt>
                <c:pt idx="37">
                  <c:v>3.4659983924031556E-8</c:v>
                </c:pt>
                <c:pt idx="38">
                  <c:v>1.0517225506908206E-11</c:v>
                </c:pt>
                <c:pt idx="39">
                  <c:v>9.3992721183950568E-16</c:v>
                </c:pt>
                <c:pt idx="40">
                  <c:v>2.474044278503618E-20</c:v>
                </c:pt>
                <c:pt idx="41">
                  <c:v>1.9179660743665826E-25</c:v>
                </c:pt>
                <c:pt idx="42">
                  <c:v>4.3791980011561665E-31</c:v>
                </c:pt>
                <c:pt idx="43">
                  <c:v>2.9448857509484952E-37</c:v>
                </c:pt>
                <c:pt idx="44">
                  <c:v>5.8326044848453685E-44</c:v>
                </c:pt>
                <c:pt idx="45">
                  <c:v>3.402332958389989E-51</c:v>
                </c:pt>
                <c:pt idx="46">
                  <c:v>5.845360558954543E-59</c:v>
                </c:pt>
                <c:pt idx="47">
                  <c:v>2.9577809366401042E-67</c:v>
                </c:pt>
                <c:pt idx="48">
                  <c:v>4.4079931820495527E-76</c:v>
                </c:pt>
                <c:pt idx="49">
                  <c:v>1.9347997858768862E-85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3B5-4E6D-8A67-C0070F656D3C}"/>
            </c:ext>
          </c:extLst>
        </c:ser>
        <c:ser>
          <c:idx val="4"/>
          <c:order val="3"/>
          <c:tx>
            <c:strRef>
              <c:f>'alg8|alg12'!$F$11</c:f>
              <c:strCache>
                <c:ptCount val="1"/>
                <c:pt idx="0">
                  <c:v>g3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'alg8|alg12'!$A$12:$A$61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'alg8|alg12'!$F$12:$F$61</c:f>
              <c:numCache>
                <c:formatCode>0.0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3B5-4E6D-8A67-C0070F656D3C}"/>
            </c:ext>
          </c:extLst>
        </c:ser>
        <c:ser>
          <c:idx val="5"/>
          <c:order val="4"/>
          <c:tx>
            <c:strRef>
              <c:f>'alg8|alg12'!$G$11</c:f>
              <c:strCache>
                <c:ptCount val="1"/>
                <c:pt idx="0">
                  <c:v>g4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'alg8|alg12'!$A$12:$A$61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'alg8|alg12'!$G$12:$G$61</c:f>
              <c:numCache>
                <c:formatCode>0.0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3B5-4E6D-8A67-C0070F656D3C}"/>
            </c:ext>
          </c:extLst>
        </c:ser>
        <c:ser>
          <c:idx val="6"/>
          <c:order val="5"/>
          <c:tx>
            <c:strRef>
              <c:f>'alg8|alg12'!$H$11</c:f>
              <c:strCache>
                <c:ptCount val="1"/>
                <c:pt idx="0">
                  <c:v>g5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'alg8|alg12'!$A$12:$A$61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'alg8|alg12'!$H$12:$H$61</c:f>
              <c:numCache>
                <c:formatCode>0.0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3B5-4E6D-8A67-C0070F656D3C}"/>
            </c:ext>
          </c:extLst>
        </c:ser>
        <c:ser>
          <c:idx val="7"/>
          <c:order val="6"/>
          <c:tx>
            <c:strRef>
              <c:f>'alg8|alg12'!$I$11</c:f>
              <c:strCache>
                <c:ptCount val="1"/>
                <c:pt idx="0">
                  <c:v>g6</c:v>
                </c:pt>
              </c:strCache>
            </c:strRef>
          </c:tx>
          <c:spPr>
            <a:ln w="25400"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'alg8|alg12'!$A$12:$A$61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'alg8|alg12'!$I$12:$I$61</c:f>
              <c:numCache>
                <c:formatCode>0.0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3B5-4E6D-8A67-C0070F656D3C}"/>
            </c:ext>
          </c:extLst>
        </c:ser>
        <c:ser>
          <c:idx val="8"/>
          <c:order val="7"/>
          <c:tx>
            <c:strRef>
              <c:f>'alg8|alg12'!$J$11</c:f>
              <c:strCache>
                <c:ptCount val="1"/>
                <c:pt idx="0">
                  <c:v>g7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'alg8|alg12'!$A$12:$A$61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'alg8|alg12'!$J$12:$J$61</c:f>
              <c:numCache>
                <c:formatCode>0.0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3B5-4E6D-8A67-C0070F656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450160"/>
        <c:axId val="452443088"/>
      </c:scatterChart>
      <c:valAx>
        <c:axId val="452450160"/>
        <c:scaling>
          <c:orientation val="minMax"/>
          <c:max val="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'alg8|alg12'!$L$21</c:f>
              <c:strCache>
                <c:ptCount val="1"/>
                <c:pt idx="0">
                  <c:v>Running length (cm)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52443088"/>
        <c:crosses val="autoZero"/>
        <c:crossBetween val="midCat"/>
      </c:valAx>
      <c:valAx>
        <c:axId val="4524430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s-AR" sz="1400"/>
                  <a:t>CPM</a:t>
                </a:r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52450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59973753280847"/>
          <c:y val="0.18152230971128611"/>
          <c:w val="0.71617125984251973"/>
          <c:h val="0.57452799650043762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'alg8|alg12'!$D$11</c:f>
              <c:strCache>
                <c:ptCount val="1"/>
                <c:pt idx="0">
                  <c:v>g1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'alg8|alg12'!$A$12:$A$61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'alg8|alg12'!$D$12:$D$61</c:f>
              <c:numCache>
                <c:formatCode>0.0</c:formatCode>
                <c:ptCount val="50"/>
                <c:pt idx="0">
                  <c:v>2.4251026642296394E-85</c:v>
                </c:pt>
                <c:pt idx="1">
                  <c:v>3.4681311015455414E-79</c:v>
                </c:pt>
                <c:pt idx="2">
                  <c:v>2.9582982948999657E-73</c:v>
                </c:pt>
                <c:pt idx="3">
                  <c:v>1.5051143613810893E-67</c:v>
                </c:pt>
                <c:pt idx="4">
                  <c:v>4.5674953687037573E-62</c:v>
                </c:pt>
                <c:pt idx="5">
                  <c:v>8.2673783103764199E-57</c:v>
                </c:pt>
                <c:pt idx="6">
                  <c:v>8.9256239646458187E-52</c:v>
                </c:pt>
                <c:pt idx="7">
                  <c:v>5.7476516735684428E-47</c:v>
                </c:pt>
                <c:pt idx="8">
                  <c:v>2.2076151946177443E-42</c:v>
                </c:pt>
                <c:pt idx="9">
                  <c:v>5.0575174284981037E-38</c:v>
                </c:pt>
                <c:pt idx="10">
                  <c:v>6.9108661406163801E-34</c:v>
                </c:pt>
                <c:pt idx="11">
                  <c:v>5.6325966624099454E-30</c:v>
                </c:pt>
                <c:pt idx="12">
                  <c:v>2.7382046615394958E-26</c:v>
                </c:pt>
                <c:pt idx="13">
                  <c:v>7.9397026313906671E-23</c:v>
                </c:pt>
                <c:pt idx="14">
                  <c:v>1.3731679169719817E-19</c:v>
                </c:pt>
                <c:pt idx="15">
                  <c:v>1.416524656445951E-16</c:v>
                </c:pt>
                <c:pt idx="16">
                  <c:v>8.715768940317137E-14</c:v>
                </c:pt>
                <c:pt idx="17">
                  <c:v>3.1986620504544842E-11</c:v>
                </c:pt>
                <c:pt idx="18">
                  <c:v>7.0018384580990952E-9</c:v>
                </c:pt>
                <c:pt idx="19">
                  <c:v>9.1419090275478026E-7</c:v>
                </c:pt>
                <c:pt idx="20">
                  <c:v>7.1193899833340402E-5</c:v>
                </c:pt>
                <c:pt idx="21">
                  <c:v>3.3069661588638966E-3</c:v>
                </c:pt>
                <c:pt idx="22">
                  <c:v>9.1621584386575222E-2</c:v>
                </c:pt>
                <c:pt idx="23">
                  <c:v>1.5140733807661513</c:v>
                </c:pt>
                <c:pt idx="24">
                  <c:v>14.923721301771003</c:v>
                </c:pt>
                <c:pt idx="25">
                  <c:v>87.738138415489445</c:v>
                </c:pt>
                <c:pt idx="26">
                  <c:v>307.66690340467454</c:v>
                </c:pt>
                <c:pt idx="27">
                  <c:v>643.50840684823208</c:v>
                </c:pt>
                <c:pt idx="28">
                  <c:v>802.80256034322144</c:v>
                </c:pt>
                <c:pt idx="29">
                  <c:v>597.37129827671959</c:v>
                </c:pt>
                <c:pt idx="30">
                  <c:v>265.13132077732587</c:v>
                </c:pt>
                <c:pt idx="31">
                  <c:v>70.187342290962462</c:v>
                </c:pt>
                <c:pt idx="32">
                  <c:v>11.082497441535969</c:v>
                </c:pt>
                <c:pt idx="33">
                  <c:v>1.0437525779809711</c:v>
                </c:pt>
                <c:pt idx="34">
                  <c:v>5.863252023524642E-2</c:v>
                </c:pt>
                <c:pt idx="35">
                  <c:v>1.9645389444677931E-3</c:v>
                </c:pt>
                <c:pt idx="36">
                  <c:v>3.9261221067510484E-5</c:v>
                </c:pt>
                <c:pt idx="37">
                  <c:v>4.6800235877316732E-7</c:v>
                </c:pt>
                <c:pt idx="38">
                  <c:v>3.3274639646867105E-9</c:v>
                </c:pt>
                <c:pt idx="39">
                  <c:v>1.4111063927521681E-11</c:v>
                </c:pt>
                <c:pt idx="40">
                  <c:v>3.5693343976997972E-14</c:v>
                </c:pt>
                <c:pt idx="41">
                  <c:v>5.3851250757862843E-17</c:v>
                </c:pt>
                <c:pt idx="42">
                  <c:v>4.8460225609281345E-20</c:v>
                </c:pt>
                <c:pt idx="43">
                  <c:v>2.6010946039505392E-23</c:v>
                </c:pt>
                <c:pt idx="44">
                  <c:v>8.327371581924053E-27</c:v>
                </c:pt>
                <c:pt idx="45">
                  <c:v>1.5901599809654843E-30</c:v>
                </c:pt>
                <c:pt idx="46">
                  <c:v>1.8111514773215049E-34</c:v>
                </c:pt>
                <c:pt idx="47">
                  <c:v>1.2304098774557001E-38</c:v>
                </c:pt>
                <c:pt idx="48">
                  <c:v>4.9856974776341803E-43</c:v>
                </c:pt>
                <c:pt idx="49">
                  <c:v>1.2049890940189005E-47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59-44DB-9827-73FAD67C017F}"/>
            </c:ext>
          </c:extLst>
        </c:ser>
        <c:ser>
          <c:idx val="3"/>
          <c:order val="1"/>
          <c:tx>
            <c:strRef>
              <c:f>'alg8|alg12'!$E$11</c:f>
              <c:strCache>
                <c:ptCount val="1"/>
                <c:pt idx="0">
                  <c:v>g2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'alg8|alg12'!$A$12:$A$61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'alg8|alg12'!$E$12:$E$61</c:f>
              <c:numCache>
                <c:formatCode>0.0</c:formatCode>
                <c:ptCount val="50"/>
                <c:pt idx="0">
                  <c:v>3.1234882110399416E-251</c:v>
                </c:pt>
                <c:pt idx="1">
                  <c:v>4.161644761197056E-235</c:v>
                </c:pt>
                <c:pt idx="2">
                  <c:v>1.6330908623949781E-219</c:v>
                </c:pt>
                <c:pt idx="3">
                  <c:v>1.8874519293032784E-204</c:v>
                </c:pt>
                <c:pt idx="4">
                  <c:v>6.4248302590919685E-190</c:v>
                </c:pt>
                <c:pt idx="5">
                  <c:v>6.4412124690533221E-176</c:v>
                </c:pt>
                <c:pt idx="6">
                  <c:v>1.9019268065436285E-162</c:v>
                </c:pt>
                <c:pt idx="7">
                  <c:v>1.654017812187384E-149</c:v>
                </c:pt>
                <c:pt idx="8">
                  <c:v>4.2364957269817582E-137</c:v>
                </c:pt>
                <c:pt idx="9">
                  <c:v>3.1959028658442629E-125</c:v>
                </c:pt>
                <c:pt idx="10">
                  <c:v>7.1006904064981839E-114</c:v>
                </c:pt>
                <c:pt idx="11">
                  <c:v>4.6465197985812472E-103</c:v>
                </c:pt>
                <c:pt idx="12">
                  <c:v>8.9551984486964648E-93</c:v>
                </c:pt>
                <c:pt idx="13">
                  <c:v>5.0832660972937325E-83</c:v>
                </c:pt>
                <c:pt idx="14">
                  <c:v>8.4982730885129665E-74</c:v>
                </c:pt>
                <c:pt idx="15">
                  <c:v>4.1844533356648594E-65</c:v>
                </c:pt>
                <c:pt idx="16">
                  <c:v>6.0682991646434674E-57</c:v>
                </c:pt>
                <c:pt idx="17">
                  <c:v>2.591883310857775E-49</c:v>
                </c:pt>
                <c:pt idx="18">
                  <c:v>3.2604993301195689E-42</c:v>
                </c:pt>
                <c:pt idx="19">
                  <c:v>1.2080168534367329E-35</c:v>
                </c:pt>
                <c:pt idx="20">
                  <c:v>1.3182023430878917E-29</c:v>
                </c:pt>
                <c:pt idx="21">
                  <c:v>4.2365406041244643E-24</c:v>
                </c:pt>
                <c:pt idx="22">
                  <c:v>4.0101523754636415E-19</c:v>
                </c:pt>
                <c:pt idx="23">
                  <c:v>1.1179711200725772E-14</c:v>
                </c:pt>
                <c:pt idx="24">
                  <c:v>9.179531205813555E-11</c:v>
                </c:pt>
                <c:pt idx="25">
                  <c:v>2.2198857750696297E-7</c:v>
                </c:pt>
                <c:pt idx="26">
                  <c:v>1.5811059096447046E-4</c:v>
                </c:pt>
                <c:pt idx="27">
                  <c:v>3.3167405736776311E-2</c:v>
                </c:pt>
                <c:pt idx="28">
                  <c:v>2.0491901190241113</c:v>
                </c:pt>
                <c:pt idx="29">
                  <c:v>37.288353797787941</c:v>
                </c:pt>
                <c:pt idx="30">
                  <c:v>199.84089960689101</c:v>
                </c:pt>
                <c:pt idx="31">
                  <c:v>315.43926307645137</c:v>
                </c:pt>
                <c:pt idx="32">
                  <c:v>146.64502395827924</c:v>
                </c:pt>
                <c:pt idx="33">
                  <c:v>20.078863169117216</c:v>
                </c:pt>
                <c:pt idx="34">
                  <c:v>0.80971301019161879</c:v>
                </c:pt>
                <c:pt idx="35">
                  <c:v>9.6170820791958971E-3</c:v>
                </c:pt>
                <c:pt idx="36">
                  <c:v>3.3641529748143835E-5</c:v>
                </c:pt>
                <c:pt idx="37">
                  <c:v>3.4659983924031556E-8</c:v>
                </c:pt>
                <c:pt idx="38">
                  <c:v>1.0517225506908206E-11</c:v>
                </c:pt>
                <c:pt idx="39">
                  <c:v>9.3992721183950568E-16</c:v>
                </c:pt>
                <c:pt idx="40">
                  <c:v>2.474044278503618E-20</c:v>
                </c:pt>
                <c:pt idx="41">
                  <c:v>1.9179660743665826E-25</c:v>
                </c:pt>
                <c:pt idx="42">
                  <c:v>4.3791980011561665E-31</c:v>
                </c:pt>
                <c:pt idx="43">
                  <c:v>2.9448857509484952E-37</c:v>
                </c:pt>
                <c:pt idx="44">
                  <c:v>5.8326044848453685E-44</c:v>
                </c:pt>
                <c:pt idx="45">
                  <c:v>3.402332958389989E-51</c:v>
                </c:pt>
                <c:pt idx="46">
                  <c:v>5.845360558954543E-59</c:v>
                </c:pt>
                <c:pt idx="47">
                  <c:v>2.9577809366401042E-67</c:v>
                </c:pt>
                <c:pt idx="48">
                  <c:v>4.4079931820495527E-76</c:v>
                </c:pt>
                <c:pt idx="49">
                  <c:v>1.9347997858768862E-85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B59-44DB-9827-73FAD67C017F}"/>
            </c:ext>
          </c:extLst>
        </c:ser>
        <c:ser>
          <c:idx val="4"/>
          <c:order val="2"/>
          <c:tx>
            <c:strRef>
              <c:f>'alg8|alg12'!$F$11</c:f>
              <c:strCache>
                <c:ptCount val="1"/>
                <c:pt idx="0">
                  <c:v>g3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'alg8|alg12'!$A$12:$A$61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'alg8|alg12'!$F$12:$F$61</c:f>
              <c:numCache>
                <c:formatCode>0.0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B59-44DB-9827-73FAD67C017F}"/>
            </c:ext>
          </c:extLst>
        </c:ser>
        <c:ser>
          <c:idx val="5"/>
          <c:order val="3"/>
          <c:tx>
            <c:strRef>
              <c:f>'alg8|alg12'!$G$11</c:f>
              <c:strCache>
                <c:ptCount val="1"/>
                <c:pt idx="0">
                  <c:v>g4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'alg8|alg12'!$A$12:$A$61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'alg8|alg12'!$G$12:$G$61</c:f>
              <c:numCache>
                <c:formatCode>0.0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B59-44DB-9827-73FAD67C017F}"/>
            </c:ext>
          </c:extLst>
        </c:ser>
        <c:ser>
          <c:idx val="6"/>
          <c:order val="4"/>
          <c:tx>
            <c:strRef>
              <c:f>'alg8|alg12'!$H$11</c:f>
              <c:strCache>
                <c:ptCount val="1"/>
                <c:pt idx="0">
                  <c:v>g5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'alg8|alg12'!$A$12:$A$61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'alg8|alg12'!$H$12:$H$61</c:f>
              <c:numCache>
                <c:formatCode>0.0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B59-44DB-9827-73FAD67C017F}"/>
            </c:ext>
          </c:extLst>
        </c:ser>
        <c:ser>
          <c:idx val="7"/>
          <c:order val="5"/>
          <c:tx>
            <c:strRef>
              <c:f>'alg8|alg12'!$I$11</c:f>
              <c:strCache>
                <c:ptCount val="1"/>
                <c:pt idx="0">
                  <c:v>g6</c:v>
                </c:pt>
              </c:strCache>
            </c:strRef>
          </c:tx>
          <c:spPr>
            <a:ln w="12700"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'alg8|alg12'!$A$12:$A$61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'alg8|alg12'!$I$12:$I$61</c:f>
              <c:numCache>
                <c:formatCode>0.0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B59-44DB-9827-73FAD67C017F}"/>
            </c:ext>
          </c:extLst>
        </c:ser>
        <c:ser>
          <c:idx val="8"/>
          <c:order val="6"/>
          <c:tx>
            <c:strRef>
              <c:f>'alg8|alg12'!$J$11</c:f>
              <c:strCache>
                <c:ptCount val="1"/>
                <c:pt idx="0">
                  <c:v>g7</c:v>
                </c:pt>
              </c:strCache>
            </c:strRef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'alg8|alg12'!$A$12:$A$61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'alg8|alg12'!$J$12:$J$61</c:f>
              <c:numCache>
                <c:formatCode>0.0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B59-44DB-9827-73FAD67C017F}"/>
            </c:ext>
          </c:extLst>
        </c:ser>
        <c:ser>
          <c:idx val="1"/>
          <c:order val="7"/>
          <c:tx>
            <c:strRef>
              <c:f>'alg8|alg12'!$C$11</c:f>
              <c:strCache>
                <c:ptCount val="1"/>
                <c:pt idx="0">
                  <c:v>Fit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'alg8|alg12'!$A$12:$A$61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'alg8|alg12'!$C$12:$C$61</c:f>
              <c:numCache>
                <c:formatCode>0.0</c:formatCode>
                <c:ptCount val="50"/>
                <c:pt idx="19">
                  <c:v>189.48195962838395</c:v>
                </c:pt>
                <c:pt idx="20">
                  <c:v>189.48202990809287</c:v>
                </c:pt>
                <c:pt idx="21">
                  <c:v>189.48526568035192</c:v>
                </c:pt>
                <c:pt idx="22">
                  <c:v>189.57358029857963</c:v>
                </c:pt>
                <c:pt idx="23">
                  <c:v>190.99603209495919</c:v>
                </c:pt>
                <c:pt idx="24">
                  <c:v>204.40568001605584</c:v>
                </c:pt>
                <c:pt idx="25">
                  <c:v>277.22009735167103</c:v>
                </c:pt>
                <c:pt idx="26">
                  <c:v>497.14902022945853</c:v>
                </c:pt>
                <c:pt idx="27">
                  <c:v>833.02353296816193</c:v>
                </c:pt>
                <c:pt idx="28">
                  <c:v>994.33370917643867</c:v>
                </c:pt>
                <c:pt idx="29">
                  <c:v>824.14161078870063</c:v>
                </c:pt>
                <c:pt idx="30">
                  <c:v>654.4541790984099</c:v>
                </c:pt>
                <c:pt idx="31">
                  <c:v>575.10856408160691</c:v>
                </c:pt>
                <c:pt idx="32">
                  <c:v>347.20948011400822</c:v>
                </c:pt>
                <c:pt idx="33">
                  <c:v>210.60457446129124</c:v>
                </c:pt>
                <c:pt idx="34">
                  <c:v>190.35030424461991</c:v>
                </c:pt>
                <c:pt idx="35">
                  <c:v>189.49354033521669</c:v>
                </c:pt>
                <c:pt idx="36">
                  <c:v>189.48203161694386</c:v>
                </c:pt>
                <c:pt idx="37">
                  <c:v>189.48195921685539</c:v>
                </c:pt>
                <c:pt idx="38">
                  <c:v>189.48195871753103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B59-44DB-9827-73FAD67C017F}"/>
            </c:ext>
          </c:extLst>
        </c:ser>
        <c:ser>
          <c:idx val="0"/>
          <c:order val="8"/>
          <c:tx>
            <c:strRef>
              <c:f>'alg8|alg12'!$B$11</c:f>
              <c:strCache>
                <c:ptCount val="1"/>
                <c:pt idx="0">
                  <c:v>(cpm)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'alg8|alg12'!$A$12:$A$61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'alg8|alg12'!$B$12:$B$61</c:f>
              <c:numCache>
                <c:formatCode>0</c:formatCode>
                <c:ptCount val="50"/>
                <c:pt idx="20">
                  <c:v>175</c:v>
                </c:pt>
                <c:pt idx="21">
                  <c:v>187</c:v>
                </c:pt>
                <c:pt idx="22">
                  <c:v>198</c:v>
                </c:pt>
                <c:pt idx="23">
                  <c:v>219</c:v>
                </c:pt>
                <c:pt idx="24">
                  <c:v>263</c:v>
                </c:pt>
                <c:pt idx="25">
                  <c:v>283</c:v>
                </c:pt>
                <c:pt idx="26">
                  <c:v>503</c:v>
                </c:pt>
                <c:pt idx="27">
                  <c:v>802</c:v>
                </c:pt>
                <c:pt idx="28">
                  <c:v>1032</c:v>
                </c:pt>
                <c:pt idx="29">
                  <c:v>797</c:v>
                </c:pt>
                <c:pt idx="30">
                  <c:v>666</c:v>
                </c:pt>
                <c:pt idx="31">
                  <c:v>570</c:v>
                </c:pt>
                <c:pt idx="32">
                  <c:v>347</c:v>
                </c:pt>
                <c:pt idx="33">
                  <c:v>224</c:v>
                </c:pt>
                <c:pt idx="34">
                  <c:v>193</c:v>
                </c:pt>
                <c:pt idx="35">
                  <c:v>176</c:v>
                </c:pt>
                <c:pt idx="36">
                  <c:v>147</c:v>
                </c:pt>
                <c:pt idx="37">
                  <c:v>154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B59-44DB-9827-73FAD67C0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437104"/>
        <c:axId val="452450704"/>
      </c:scatterChart>
      <c:valAx>
        <c:axId val="452437104"/>
        <c:scaling>
          <c:orientation val="minMax"/>
          <c:max val="50"/>
          <c:min val="0"/>
        </c:scaling>
        <c:delete val="0"/>
        <c:axPos val="b"/>
        <c:title>
          <c:tx>
            <c:strRef>
              <c:f>'alg8|alg12'!$L$21</c:f>
              <c:strCache>
                <c:ptCount val="1"/>
                <c:pt idx="0">
                  <c:v>Running length (cm)</c:v>
                </c:pt>
              </c:strCache>
            </c:strRef>
          </c:tx>
          <c:layout/>
          <c:overlay val="0"/>
          <c:txPr>
            <a:bodyPr/>
            <a:lstStyle/>
            <a:p>
              <a:pPr>
                <a:defRPr sz="1200"/>
              </a:pPr>
              <a:endParaRPr lang="es-A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52450704"/>
        <c:crosses val="autoZero"/>
        <c:crossBetween val="midCat"/>
        <c:majorUnit val="10"/>
      </c:valAx>
      <c:valAx>
        <c:axId val="452450704"/>
        <c:scaling>
          <c:orientation val="minMax"/>
          <c:min val="0"/>
        </c:scaling>
        <c:delete val="0"/>
        <c:axPos val="l"/>
        <c:title>
          <c:tx>
            <c:strRef>
              <c:f>'alg8|alg12'!$L$22</c:f>
              <c:strCache>
                <c:ptCount val="1"/>
                <c:pt idx="0">
                  <c:v>CPM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 sz="1200"/>
              </a:pPr>
              <a:endParaRPr lang="es-A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52437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46359205099365"/>
          <c:y val="9.5522497187851579E-2"/>
          <c:w val="0.75831421072365957"/>
          <c:h val="0.7111409599233807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'alg8|alg12'!$B$11</c:f>
              <c:strCache>
                <c:ptCount val="1"/>
                <c:pt idx="0">
                  <c:v>(cpm)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>
                  <a:alpha val="70000"/>
                </a:schemeClr>
              </a:solidFill>
              <a:ln w="9525">
                <a:solidFill>
                  <a:schemeClr val="tx2">
                    <a:alpha val="80000"/>
                  </a:schemeClr>
                </a:solidFill>
              </a:ln>
              <a:effectLst/>
            </c:spPr>
          </c:marker>
          <c:xVal>
            <c:numRef>
              <c:f>'alg8|alg12'!$A$12:$A$61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'alg8|alg12'!$B$12:$B$61</c:f>
              <c:numCache>
                <c:formatCode>0</c:formatCode>
                <c:ptCount val="50"/>
                <c:pt idx="20">
                  <c:v>175</c:v>
                </c:pt>
                <c:pt idx="21">
                  <c:v>187</c:v>
                </c:pt>
                <c:pt idx="22">
                  <c:v>198</c:v>
                </c:pt>
                <c:pt idx="23">
                  <c:v>219</c:v>
                </c:pt>
                <c:pt idx="24">
                  <c:v>263</c:v>
                </c:pt>
                <c:pt idx="25">
                  <c:v>283</c:v>
                </c:pt>
                <c:pt idx="26">
                  <c:v>503</c:v>
                </c:pt>
                <c:pt idx="27">
                  <c:v>802</c:v>
                </c:pt>
                <c:pt idx="28">
                  <c:v>1032</c:v>
                </c:pt>
                <c:pt idx="29">
                  <c:v>797</c:v>
                </c:pt>
                <c:pt idx="30">
                  <c:v>666</c:v>
                </c:pt>
                <c:pt idx="31">
                  <c:v>570</c:v>
                </c:pt>
                <c:pt idx="32">
                  <c:v>347</c:v>
                </c:pt>
                <c:pt idx="33">
                  <c:v>224</c:v>
                </c:pt>
                <c:pt idx="34">
                  <c:v>193</c:v>
                </c:pt>
                <c:pt idx="35">
                  <c:v>176</c:v>
                </c:pt>
                <c:pt idx="36">
                  <c:v>147</c:v>
                </c:pt>
                <c:pt idx="37">
                  <c:v>154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643-4C8B-A51E-D3A5C9430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438192"/>
        <c:axId val="452440368"/>
      </c:scatterChart>
      <c:valAx>
        <c:axId val="452438192"/>
        <c:scaling>
          <c:orientation val="minMax"/>
          <c:max val="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'alg8|alg12'!$L$21</c:f>
              <c:strCache>
                <c:ptCount val="1"/>
                <c:pt idx="0">
                  <c:v>Running length (cm)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52440368"/>
        <c:crosses val="autoZero"/>
        <c:crossBetween val="midCat"/>
      </c:valAx>
      <c:valAx>
        <c:axId val="4524403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"CPM"</c:f>
              <c:strCache>
                <c:ptCount val="1"/>
                <c:pt idx="0">
                  <c:v>CPM</c:v>
                </c:pt>
              </c:strCache>
            </c:strRef>
          </c:tx>
          <c:layout>
            <c:manualLayout>
              <c:xMode val="edge"/>
              <c:yMode val="edge"/>
              <c:x val="2.2543082114735654E-2"/>
              <c:y val="0.3625588801399825"/>
            </c:manualLayout>
          </c:layout>
          <c:overlay val="0"/>
          <c:txPr>
            <a:bodyPr rot="-5400000" vert="horz"/>
            <a:lstStyle/>
            <a:p>
              <a:pPr>
                <a:defRPr sz="1400"/>
              </a:pPr>
              <a:endParaRPr lang="es-A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52438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441813</xdr:colOff>
      <xdr:row>12</xdr:row>
      <xdr:rowOff>0</xdr:rowOff>
    </xdr:from>
    <xdr:to>
      <xdr:col>14</xdr:col>
      <xdr:colOff>785446</xdr:colOff>
      <xdr:row>23</xdr:row>
      <xdr:rowOff>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1</xdr:colOff>
      <xdr:row>1</xdr:row>
      <xdr:rowOff>0</xdr:rowOff>
    </xdr:from>
    <xdr:to>
      <xdr:col>20</xdr:col>
      <xdr:colOff>1</xdr:colOff>
      <xdr:row>12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439615</xdr:colOff>
      <xdr:row>1</xdr:row>
      <xdr:rowOff>0</xdr:rowOff>
    </xdr:from>
    <xdr:to>
      <xdr:col>14</xdr:col>
      <xdr:colOff>785446</xdr:colOff>
      <xdr:row>12</xdr:row>
      <xdr:rowOff>0</xdr:rowOff>
    </xdr:to>
    <xdr:graphicFrame macro="">
      <xdr:nvGraphicFramePr>
        <xdr:cNvPr id="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zoomScale="130" zoomScaleNormal="130" workbookViewId="0"/>
  </sheetViews>
  <sheetFormatPr baseColWidth="10" defaultColWidth="11.44140625" defaultRowHeight="14.4" x14ac:dyDescent="0.3"/>
  <cols>
    <col min="1" max="1" width="17.109375" style="1" bestFit="1" customWidth="1"/>
    <col min="2" max="2" width="7" style="1" bestFit="1" customWidth="1"/>
    <col min="3" max="3" width="5.5546875" style="1" bestFit="1" customWidth="1"/>
    <col min="4" max="10" width="6.6640625" style="1" customWidth="1"/>
    <col min="11" max="16384" width="11.44140625" style="1"/>
  </cols>
  <sheetData>
    <row r="1" spans="1:12" ht="15" thickBot="1" x14ac:dyDescent="0.35">
      <c r="D1" s="10" t="s">
        <v>9</v>
      </c>
      <c r="E1" s="10" t="s">
        <v>10</v>
      </c>
      <c r="F1" s="10" t="s">
        <v>11</v>
      </c>
      <c r="G1" s="10" t="s">
        <v>12</v>
      </c>
      <c r="H1" s="10" t="s">
        <v>13</v>
      </c>
      <c r="I1" s="10" t="s">
        <v>14</v>
      </c>
      <c r="J1" s="10" t="s">
        <v>15</v>
      </c>
    </row>
    <row r="2" spans="1:12" x14ac:dyDescent="0.3">
      <c r="A2" s="1" t="s">
        <v>0</v>
      </c>
      <c r="C2" s="17">
        <f>LOG(SUMXMY2(B12:B61,C12:C61))</f>
        <v>4.0523713844051779</v>
      </c>
      <c r="D2" s="2">
        <v>189.48195871419304</v>
      </c>
      <c r="E2" s="3"/>
      <c r="F2" s="3"/>
      <c r="G2" s="3"/>
      <c r="H2" s="3"/>
      <c r="I2" s="3"/>
      <c r="J2" s="4"/>
    </row>
    <row r="3" spans="1:12" x14ac:dyDescent="0.3">
      <c r="A3" s="1" t="s">
        <v>17</v>
      </c>
      <c r="C3" s="18"/>
      <c r="D3" s="4">
        <v>803.87812428881352</v>
      </c>
      <c r="E3" s="5">
        <v>318.54441465191996</v>
      </c>
      <c r="F3" s="5">
        <v>0</v>
      </c>
      <c r="G3" s="5">
        <v>0</v>
      </c>
      <c r="H3" s="5">
        <v>0</v>
      </c>
      <c r="I3" s="5">
        <v>0</v>
      </c>
      <c r="J3" s="5">
        <v>0</v>
      </c>
    </row>
    <row r="4" spans="1:12" x14ac:dyDescent="0.3">
      <c r="A4" s="1" t="s">
        <v>1</v>
      </c>
      <c r="C4" s="18"/>
      <c r="D4" s="4">
        <v>28.928014374823686</v>
      </c>
      <c r="E4" s="5">
        <v>31.873401618187923</v>
      </c>
      <c r="F4" s="5">
        <v>20</v>
      </c>
      <c r="G4" s="5">
        <v>25</v>
      </c>
      <c r="H4" s="5">
        <v>30</v>
      </c>
      <c r="I4" s="5">
        <v>35</v>
      </c>
      <c r="J4" s="5">
        <v>40</v>
      </c>
    </row>
    <row r="5" spans="1:12" ht="15" thickBot="1" x14ac:dyDescent="0.35">
      <c r="A5" s="1" t="s">
        <v>18</v>
      </c>
      <c r="C5" s="19"/>
      <c r="D5" s="4">
        <v>1.39111303850427</v>
      </c>
      <c r="E5" s="5">
        <v>0.90446977516175919</v>
      </c>
      <c r="F5" s="5">
        <v>1.5</v>
      </c>
      <c r="G5" s="5">
        <v>1.5</v>
      </c>
      <c r="H5" s="5">
        <v>1.5</v>
      </c>
      <c r="I5" s="5">
        <v>1.5</v>
      </c>
      <c r="J5" s="5">
        <v>1.5</v>
      </c>
    </row>
    <row r="6" spans="1:12" x14ac:dyDescent="0.3">
      <c r="A6" s="1" t="s">
        <v>2</v>
      </c>
      <c r="C6" s="6">
        <f>SUM(D6:I6)</f>
        <v>3525.3198376231326</v>
      </c>
      <c r="D6" s="7">
        <f>D3*D5*SQRT(2*PI())</f>
        <v>2803.1256525160943</v>
      </c>
      <c r="E6" s="7">
        <f t="shared" ref="E6:J6" si="0">E3*E5*SQRT(2*PI())</f>
        <v>722.19418510703827</v>
      </c>
      <c r="F6" s="7">
        <f t="shared" si="0"/>
        <v>0</v>
      </c>
      <c r="G6" s="7">
        <f t="shared" si="0"/>
        <v>0</v>
      </c>
      <c r="H6" s="7">
        <f>H3*H5*SQRT(2*PI())</f>
        <v>0</v>
      </c>
      <c r="I6" s="7">
        <f t="shared" si="0"/>
        <v>0</v>
      </c>
      <c r="J6" s="7">
        <f t="shared" si="0"/>
        <v>0</v>
      </c>
      <c r="L6" s="8"/>
    </row>
    <row r="7" spans="1:12" ht="15" thickBot="1" x14ac:dyDescent="0.35">
      <c r="A7" s="1" t="s">
        <v>3</v>
      </c>
      <c r="C7" s="6">
        <f>SUMPRODUCT($D$6:$I$6,$D$7:$I$7)</f>
        <v>3525.3198376231326</v>
      </c>
      <c r="D7" s="15">
        <v>1</v>
      </c>
      <c r="E7" s="15">
        <v>1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</row>
    <row r="8" spans="1:12" ht="15" thickBot="1" x14ac:dyDescent="0.35">
      <c r="A8" s="1" t="s">
        <v>4</v>
      </c>
      <c r="C8" s="9">
        <f>C7/C6</f>
        <v>1</v>
      </c>
      <c r="D8" s="16">
        <f t="shared" ref="D8:J8" si="1">D6*D7/$C$7</f>
        <v>0.79514080470101078</v>
      </c>
      <c r="E8" s="16">
        <f>E6*E7/$C$7</f>
        <v>0.20485919529898922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</row>
    <row r="10" spans="1:12" x14ac:dyDescent="0.3">
      <c r="A10" s="14" t="s">
        <v>19</v>
      </c>
      <c r="B10" s="14" t="s">
        <v>5</v>
      </c>
    </row>
    <row r="11" spans="1:12" x14ac:dyDescent="0.3">
      <c r="A11" s="14" t="s">
        <v>6</v>
      </c>
      <c r="B11" s="14" t="s">
        <v>7</v>
      </c>
      <c r="C11" s="10" t="s">
        <v>8</v>
      </c>
      <c r="D11" s="10" t="s">
        <v>9</v>
      </c>
      <c r="E11" s="10" t="s">
        <v>10</v>
      </c>
      <c r="F11" s="10" t="s">
        <v>11</v>
      </c>
      <c r="G11" s="10" t="s">
        <v>12</v>
      </c>
      <c r="H11" s="10" t="s">
        <v>13</v>
      </c>
      <c r="I11" s="10" t="s">
        <v>14</v>
      </c>
      <c r="J11" s="10" t="s">
        <v>15</v>
      </c>
    </row>
    <row r="12" spans="1:12" x14ac:dyDescent="0.3">
      <c r="A12" s="11">
        <v>1</v>
      </c>
      <c r="B12" s="12"/>
      <c r="C12" s="13"/>
      <c r="D12" s="13">
        <f t="shared" ref="D12:J29" si="2">D$7*D$3*EXP(-(($A12-D$4)^2)/(2*D$5*D$5))</f>
        <v>2.4251026642296394E-85</v>
      </c>
      <c r="E12" s="13">
        <f t="shared" si="2"/>
        <v>3.1234882110399416E-251</v>
      </c>
      <c r="F12" s="13">
        <f t="shared" si="2"/>
        <v>0</v>
      </c>
      <c r="G12" s="13">
        <f t="shared" si="2"/>
        <v>0</v>
      </c>
      <c r="H12" s="13">
        <f t="shared" si="2"/>
        <v>0</v>
      </c>
      <c r="I12" s="13">
        <f t="shared" si="2"/>
        <v>0</v>
      </c>
      <c r="J12" s="13">
        <f t="shared" si="2"/>
        <v>0</v>
      </c>
    </row>
    <row r="13" spans="1:12" x14ac:dyDescent="0.3">
      <c r="A13" s="11">
        <v>2</v>
      </c>
      <c r="B13" s="12"/>
      <c r="C13" s="13"/>
      <c r="D13" s="13">
        <f t="shared" si="2"/>
        <v>3.4681311015455414E-79</v>
      </c>
      <c r="E13" s="13">
        <f t="shared" si="2"/>
        <v>4.161644761197056E-235</v>
      </c>
      <c r="F13" s="13">
        <f t="shared" si="2"/>
        <v>0</v>
      </c>
      <c r="G13" s="13">
        <f t="shared" si="2"/>
        <v>0</v>
      </c>
      <c r="H13" s="13">
        <f t="shared" si="2"/>
        <v>0</v>
      </c>
      <c r="I13" s="13">
        <f t="shared" si="2"/>
        <v>0</v>
      </c>
      <c r="J13" s="13">
        <f t="shared" si="2"/>
        <v>0</v>
      </c>
    </row>
    <row r="14" spans="1:12" x14ac:dyDescent="0.3">
      <c r="A14" s="11">
        <v>3</v>
      </c>
      <c r="B14" s="12"/>
      <c r="C14" s="13"/>
      <c r="D14" s="13">
        <f t="shared" si="2"/>
        <v>2.9582982948999657E-73</v>
      </c>
      <c r="E14" s="13">
        <f t="shared" si="2"/>
        <v>1.6330908623949781E-219</v>
      </c>
      <c r="F14" s="13">
        <f t="shared" si="2"/>
        <v>0</v>
      </c>
      <c r="G14" s="13">
        <f t="shared" si="2"/>
        <v>0</v>
      </c>
      <c r="H14" s="13">
        <f t="shared" si="2"/>
        <v>0</v>
      </c>
      <c r="I14" s="13">
        <f t="shared" si="2"/>
        <v>0</v>
      </c>
      <c r="J14" s="13">
        <f t="shared" si="2"/>
        <v>0</v>
      </c>
    </row>
    <row r="15" spans="1:12" x14ac:dyDescent="0.3">
      <c r="A15" s="11">
        <v>4</v>
      </c>
      <c r="B15" s="12"/>
      <c r="C15" s="13"/>
      <c r="D15" s="13">
        <f t="shared" si="2"/>
        <v>1.5051143613810893E-67</v>
      </c>
      <c r="E15" s="13">
        <f t="shared" si="2"/>
        <v>1.8874519293032784E-204</v>
      </c>
      <c r="F15" s="13">
        <f t="shared" si="2"/>
        <v>0</v>
      </c>
      <c r="G15" s="13">
        <f t="shared" si="2"/>
        <v>0</v>
      </c>
      <c r="H15" s="13">
        <f t="shared" si="2"/>
        <v>0</v>
      </c>
      <c r="I15" s="13">
        <f t="shared" si="2"/>
        <v>0</v>
      </c>
      <c r="J15" s="13">
        <f t="shared" si="2"/>
        <v>0</v>
      </c>
    </row>
    <row r="16" spans="1:12" x14ac:dyDescent="0.3">
      <c r="A16" s="11">
        <v>5</v>
      </c>
      <c r="B16" s="12"/>
      <c r="C16" s="13"/>
      <c r="D16" s="13">
        <f t="shared" si="2"/>
        <v>4.5674953687037573E-62</v>
      </c>
      <c r="E16" s="13">
        <f t="shared" si="2"/>
        <v>6.4248302590919685E-190</v>
      </c>
      <c r="F16" s="13">
        <f t="shared" si="2"/>
        <v>0</v>
      </c>
      <c r="G16" s="13">
        <f t="shared" si="2"/>
        <v>0</v>
      </c>
      <c r="H16" s="13">
        <f t="shared" si="2"/>
        <v>0</v>
      </c>
      <c r="I16" s="13">
        <f t="shared" si="2"/>
        <v>0</v>
      </c>
      <c r="J16" s="13">
        <f t="shared" si="2"/>
        <v>0</v>
      </c>
    </row>
    <row r="17" spans="1:12" x14ac:dyDescent="0.3">
      <c r="A17" s="11">
        <v>6</v>
      </c>
      <c r="B17" s="12"/>
      <c r="C17" s="13"/>
      <c r="D17" s="13">
        <f t="shared" si="2"/>
        <v>8.2673783103764199E-57</v>
      </c>
      <c r="E17" s="13">
        <f t="shared" si="2"/>
        <v>6.4412124690533221E-176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  <c r="J17" s="13">
        <f t="shared" si="2"/>
        <v>0</v>
      </c>
    </row>
    <row r="18" spans="1:12" x14ac:dyDescent="0.3">
      <c r="A18" s="11">
        <v>7</v>
      </c>
      <c r="B18" s="12"/>
      <c r="C18" s="13"/>
      <c r="D18" s="13">
        <f t="shared" si="2"/>
        <v>8.9256239646458187E-52</v>
      </c>
      <c r="E18" s="13">
        <f t="shared" si="2"/>
        <v>1.9019268065436285E-162</v>
      </c>
      <c r="F18" s="13">
        <f t="shared" si="2"/>
        <v>0</v>
      </c>
      <c r="G18" s="13">
        <f t="shared" si="2"/>
        <v>0</v>
      </c>
      <c r="H18" s="13">
        <f t="shared" si="2"/>
        <v>0</v>
      </c>
      <c r="I18" s="13">
        <f t="shared" si="2"/>
        <v>0</v>
      </c>
      <c r="J18" s="13">
        <f t="shared" si="2"/>
        <v>0</v>
      </c>
    </row>
    <row r="19" spans="1:12" x14ac:dyDescent="0.3">
      <c r="A19" s="11">
        <v>8</v>
      </c>
      <c r="B19" s="12"/>
      <c r="C19" s="13"/>
      <c r="D19" s="13">
        <f t="shared" si="2"/>
        <v>5.7476516735684428E-47</v>
      </c>
      <c r="E19" s="13">
        <f t="shared" si="2"/>
        <v>1.654017812187384E-149</v>
      </c>
      <c r="F19" s="13">
        <f t="shared" si="2"/>
        <v>0</v>
      </c>
      <c r="G19" s="13">
        <f t="shared" si="2"/>
        <v>0</v>
      </c>
      <c r="H19" s="13">
        <f t="shared" si="2"/>
        <v>0</v>
      </c>
      <c r="I19" s="13">
        <f t="shared" si="2"/>
        <v>0</v>
      </c>
      <c r="J19" s="13">
        <f t="shared" si="2"/>
        <v>0</v>
      </c>
    </row>
    <row r="20" spans="1:12" x14ac:dyDescent="0.3">
      <c r="A20" s="11">
        <v>9</v>
      </c>
      <c r="B20" s="12"/>
      <c r="C20" s="13"/>
      <c r="D20" s="13">
        <f t="shared" si="2"/>
        <v>2.2076151946177443E-42</v>
      </c>
      <c r="E20" s="13">
        <f t="shared" si="2"/>
        <v>4.2364957269817582E-137</v>
      </c>
      <c r="F20" s="13">
        <f t="shared" si="2"/>
        <v>0</v>
      </c>
      <c r="G20" s="13">
        <f t="shared" si="2"/>
        <v>0</v>
      </c>
      <c r="H20" s="13">
        <f t="shared" si="2"/>
        <v>0</v>
      </c>
      <c r="I20" s="13">
        <f t="shared" si="2"/>
        <v>0</v>
      </c>
      <c r="J20" s="13">
        <f t="shared" si="2"/>
        <v>0</v>
      </c>
    </row>
    <row r="21" spans="1:12" x14ac:dyDescent="0.3">
      <c r="A21" s="11">
        <v>10</v>
      </c>
      <c r="B21" s="12"/>
      <c r="C21" s="13"/>
      <c r="D21" s="13">
        <f t="shared" si="2"/>
        <v>5.0575174284981037E-38</v>
      </c>
      <c r="E21" s="13">
        <f t="shared" si="2"/>
        <v>3.1959028658442629E-125</v>
      </c>
      <c r="F21" s="13">
        <f t="shared" si="2"/>
        <v>0</v>
      </c>
      <c r="G21" s="13">
        <f t="shared" si="2"/>
        <v>0</v>
      </c>
      <c r="H21" s="13">
        <f t="shared" si="2"/>
        <v>0</v>
      </c>
      <c r="I21" s="13">
        <f t="shared" si="2"/>
        <v>0</v>
      </c>
      <c r="J21" s="13">
        <f t="shared" si="2"/>
        <v>0</v>
      </c>
      <c r="L21" s="1" t="s">
        <v>20</v>
      </c>
    </row>
    <row r="22" spans="1:12" x14ac:dyDescent="0.3">
      <c r="A22" s="11">
        <v>11</v>
      </c>
      <c r="B22" s="12"/>
      <c r="C22" s="13"/>
      <c r="D22" s="13">
        <f t="shared" si="2"/>
        <v>6.9108661406163801E-34</v>
      </c>
      <c r="E22" s="13">
        <f t="shared" si="2"/>
        <v>7.1006904064981839E-114</v>
      </c>
      <c r="F22" s="13">
        <f t="shared" si="2"/>
        <v>0</v>
      </c>
      <c r="G22" s="13">
        <f t="shared" si="2"/>
        <v>0</v>
      </c>
      <c r="H22" s="13">
        <f t="shared" si="2"/>
        <v>0</v>
      </c>
      <c r="I22" s="13">
        <f t="shared" si="2"/>
        <v>0</v>
      </c>
      <c r="J22" s="13">
        <f t="shared" si="2"/>
        <v>0</v>
      </c>
      <c r="L22" s="1" t="s">
        <v>16</v>
      </c>
    </row>
    <row r="23" spans="1:12" x14ac:dyDescent="0.3">
      <c r="A23" s="11">
        <v>12</v>
      </c>
      <c r="B23" s="12"/>
      <c r="C23" s="13"/>
      <c r="D23" s="13">
        <f t="shared" si="2"/>
        <v>5.6325966624099454E-30</v>
      </c>
      <c r="E23" s="13">
        <f t="shared" si="2"/>
        <v>4.6465197985812472E-103</v>
      </c>
      <c r="F23" s="13">
        <f t="shared" si="2"/>
        <v>0</v>
      </c>
      <c r="G23" s="13">
        <f t="shared" si="2"/>
        <v>0</v>
      </c>
      <c r="H23" s="13">
        <f t="shared" si="2"/>
        <v>0</v>
      </c>
      <c r="I23" s="13">
        <f t="shared" si="2"/>
        <v>0</v>
      </c>
      <c r="J23" s="13">
        <f t="shared" si="2"/>
        <v>0</v>
      </c>
    </row>
    <row r="24" spans="1:12" x14ac:dyDescent="0.3">
      <c r="A24" s="11">
        <v>13</v>
      </c>
      <c r="B24" s="12"/>
      <c r="C24" s="13"/>
      <c r="D24" s="13">
        <f t="shared" si="2"/>
        <v>2.7382046615394958E-26</v>
      </c>
      <c r="E24" s="13">
        <f t="shared" si="2"/>
        <v>8.9551984486964648E-93</v>
      </c>
      <c r="F24" s="13">
        <f t="shared" si="2"/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</row>
    <row r="25" spans="1:12" x14ac:dyDescent="0.3">
      <c r="A25" s="11">
        <v>14</v>
      </c>
      <c r="B25" s="12"/>
      <c r="C25" s="13"/>
      <c r="D25" s="13">
        <f t="shared" si="2"/>
        <v>7.9397026313906671E-23</v>
      </c>
      <c r="E25" s="13">
        <f t="shared" si="2"/>
        <v>5.0832660972937325E-83</v>
      </c>
      <c r="F25" s="13">
        <f t="shared" si="2"/>
        <v>0</v>
      </c>
      <c r="G25" s="13">
        <f t="shared" si="2"/>
        <v>0</v>
      </c>
      <c r="H25" s="13">
        <f t="shared" si="2"/>
        <v>0</v>
      </c>
      <c r="I25" s="13">
        <f t="shared" si="2"/>
        <v>0</v>
      </c>
      <c r="J25" s="13">
        <f t="shared" si="2"/>
        <v>0</v>
      </c>
    </row>
    <row r="26" spans="1:12" x14ac:dyDescent="0.3">
      <c r="A26" s="11">
        <v>15</v>
      </c>
      <c r="B26" s="12"/>
      <c r="C26" s="13"/>
      <c r="D26" s="13">
        <f t="shared" si="2"/>
        <v>1.3731679169719817E-19</v>
      </c>
      <c r="E26" s="13">
        <f t="shared" si="2"/>
        <v>8.4982730885129665E-74</v>
      </c>
      <c r="F26" s="13">
        <f t="shared" si="2"/>
        <v>0</v>
      </c>
      <c r="G26" s="13">
        <f t="shared" si="2"/>
        <v>0</v>
      </c>
      <c r="H26" s="13">
        <f t="shared" si="2"/>
        <v>0</v>
      </c>
      <c r="I26" s="13">
        <f t="shared" si="2"/>
        <v>0</v>
      </c>
      <c r="J26" s="13">
        <f t="shared" si="2"/>
        <v>0</v>
      </c>
    </row>
    <row r="27" spans="1:12" x14ac:dyDescent="0.3">
      <c r="A27" s="11">
        <v>16</v>
      </c>
      <c r="B27" s="12"/>
      <c r="C27" s="13"/>
      <c r="D27" s="13">
        <f t="shared" si="2"/>
        <v>1.416524656445951E-16</v>
      </c>
      <c r="E27" s="13">
        <f t="shared" si="2"/>
        <v>4.1844533356648594E-65</v>
      </c>
      <c r="F27" s="13">
        <f t="shared" si="2"/>
        <v>0</v>
      </c>
      <c r="G27" s="13">
        <f t="shared" si="2"/>
        <v>0</v>
      </c>
      <c r="H27" s="13">
        <f t="shared" si="2"/>
        <v>0</v>
      </c>
      <c r="I27" s="13">
        <f t="shared" si="2"/>
        <v>0</v>
      </c>
      <c r="J27" s="13">
        <f t="shared" si="2"/>
        <v>0</v>
      </c>
    </row>
    <row r="28" spans="1:12" x14ac:dyDescent="0.3">
      <c r="A28" s="11">
        <v>17</v>
      </c>
      <c r="B28" s="12"/>
      <c r="C28" s="13"/>
      <c r="D28" s="13">
        <f t="shared" si="2"/>
        <v>8.715768940317137E-14</v>
      </c>
      <c r="E28" s="13">
        <f t="shared" si="2"/>
        <v>6.0682991646434674E-57</v>
      </c>
      <c r="F28" s="13">
        <f t="shared" si="2"/>
        <v>0</v>
      </c>
      <c r="G28" s="13">
        <f t="shared" si="2"/>
        <v>0</v>
      </c>
      <c r="H28" s="13">
        <f t="shared" si="2"/>
        <v>0</v>
      </c>
      <c r="I28" s="13">
        <f t="shared" si="2"/>
        <v>0</v>
      </c>
      <c r="J28" s="13">
        <f t="shared" si="2"/>
        <v>0</v>
      </c>
    </row>
    <row r="29" spans="1:12" x14ac:dyDescent="0.3">
      <c r="A29" s="11">
        <v>18</v>
      </c>
      <c r="B29" s="12"/>
      <c r="C29" s="13"/>
      <c r="D29" s="13">
        <f t="shared" si="2"/>
        <v>3.1986620504544842E-11</v>
      </c>
      <c r="E29" s="13">
        <f t="shared" si="2"/>
        <v>2.591883310857775E-49</v>
      </c>
      <c r="F29" s="13">
        <f t="shared" si="2"/>
        <v>0</v>
      </c>
      <c r="G29" s="13">
        <f t="shared" si="2"/>
        <v>0</v>
      </c>
      <c r="H29" s="13">
        <f t="shared" si="2"/>
        <v>0</v>
      </c>
      <c r="I29" s="13">
        <f t="shared" si="2"/>
        <v>0</v>
      </c>
      <c r="J29" s="13">
        <f t="shared" si="2"/>
        <v>0</v>
      </c>
    </row>
    <row r="30" spans="1:12" x14ac:dyDescent="0.3">
      <c r="A30" s="11">
        <v>19</v>
      </c>
      <c r="B30" s="12"/>
      <c r="C30" s="13"/>
      <c r="D30" s="13">
        <f>D$7*D$3*EXP(-(($A30-D$4)^2)/(2*D$5*D$5))</f>
        <v>7.0018384580990952E-9</v>
      </c>
      <c r="E30" s="13">
        <f t="shared" ref="E30:J45" si="3">E$7*E$3*EXP(-(($A30-E$4)^2)/(2*E$5*E$5))</f>
        <v>3.2604993301195689E-42</v>
      </c>
      <c r="F30" s="13">
        <f t="shared" si="3"/>
        <v>0</v>
      </c>
      <c r="G30" s="13">
        <f t="shared" si="3"/>
        <v>0</v>
      </c>
      <c r="H30" s="13">
        <f t="shared" si="3"/>
        <v>0</v>
      </c>
      <c r="I30" s="13">
        <f t="shared" si="3"/>
        <v>0</v>
      </c>
      <c r="J30" s="13">
        <f t="shared" si="3"/>
        <v>0</v>
      </c>
    </row>
    <row r="31" spans="1:12" x14ac:dyDescent="0.3">
      <c r="A31" s="11">
        <v>20</v>
      </c>
      <c r="B31" s="12"/>
      <c r="C31" s="13">
        <f t="shared" ref="C31:C50" si="4">SUM(D31:J31)+$D$2</f>
        <v>189.48195962838395</v>
      </c>
      <c r="D31" s="13">
        <f t="shared" ref="D31:J61" si="5">D$7*D$3*EXP(-(($A31-D$4)^2)/(2*D$5*D$5))</f>
        <v>9.1419090275478026E-7</v>
      </c>
      <c r="E31" s="13">
        <f t="shared" si="3"/>
        <v>1.2080168534367329E-35</v>
      </c>
      <c r="F31" s="13">
        <f t="shared" si="3"/>
        <v>0</v>
      </c>
      <c r="G31" s="13">
        <f t="shared" si="3"/>
        <v>0</v>
      </c>
      <c r="H31" s="13">
        <f t="shared" si="3"/>
        <v>0</v>
      </c>
      <c r="I31" s="13">
        <f t="shared" si="3"/>
        <v>0</v>
      </c>
      <c r="J31" s="13">
        <f t="shared" si="3"/>
        <v>0</v>
      </c>
    </row>
    <row r="32" spans="1:12" x14ac:dyDescent="0.3">
      <c r="A32" s="11">
        <v>21</v>
      </c>
      <c r="B32" s="12">
        <v>175</v>
      </c>
      <c r="C32" s="13">
        <f t="shared" si="4"/>
        <v>189.48202990809287</v>
      </c>
      <c r="D32" s="13">
        <f t="shared" si="5"/>
        <v>7.1193899833340402E-5</v>
      </c>
      <c r="E32" s="13">
        <f t="shared" si="3"/>
        <v>1.3182023430878917E-29</v>
      </c>
      <c r="F32" s="13">
        <f t="shared" si="3"/>
        <v>0</v>
      </c>
      <c r="G32" s="13">
        <f t="shared" si="3"/>
        <v>0</v>
      </c>
      <c r="H32" s="13">
        <f t="shared" si="3"/>
        <v>0</v>
      </c>
      <c r="I32" s="13">
        <f t="shared" si="3"/>
        <v>0</v>
      </c>
      <c r="J32" s="13">
        <f t="shared" si="3"/>
        <v>0</v>
      </c>
    </row>
    <row r="33" spans="1:10" x14ac:dyDescent="0.3">
      <c r="A33" s="11">
        <v>22</v>
      </c>
      <c r="B33" s="12">
        <v>187</v>
      </c>
      <c r="C33" s="13">
        <f t="shared" si="4"/>
        <v>189.48526568035192</v>
      </c>
      <c r="D33" s="13">
        <f t="shared" si="5"/>
        <v>3.3069661588638966E-3</v>
      </c>
      <c r="E33" s="13">
        <f t="shared" si="3"/>
        <v>4.2365406041244643E-24</v>
      </c>
      <c r="F33" s="13">
        <f t="shared" si="3"/>
        <v>0</v>
      </c>
      <c r="G33" s="13">
        <f t="shared" si="3"/>
        <v>0</v>
      </c>
      <c r="H33" s="13">
        <f t="shared" si="3"/>
        <v>0</v>
      </c>
      <c r="I33" s="13">
        <f t="shared" si="3"/>
        <v>0</v>
      </c>
      <c r="J33" s="13">
        <f t="shared" si="3"/>
        <v>0</v>
      </c>
    </row>
    <row r="34" spans="1:10" x14ac:dyDescent="0.3">
      <c r="A34" s="11">
        <v>23</v>
      </c>
      <c r="B34" s="12">
        <v>198</v>
      </c>
      <c r="C34" s="13">
        <f t="shared" si="4"/>
        <v>189.57358029857963</v>
      </c>
      <c r="D34" s="13">
        <f t="shared" si="5"/>
        <v>9.1621584386575222E-2</v>
      </c>
      <c r="E34" s="13">
        <f t="shared" si="3"/>
        <v>4.0101523754636415E-19</v>
      </c>
      <c r="F34" s="13">
        <f t="shared" si="3"/>
        <v>0</v>
      </c>
      <c r="G34" s="13">
        <f t="shared" si="3"/>
        <v>0</v>
      </c>
      <c r="H34" s="13">
        <f t="shared" si="3"/>
        <v>0</v>
      </c>
      <c r="I34" s="13">
        <f t="shared" si="3"/>
        <v>0</v>
      </c>
      <c r="J34" s="13">
        <f t="shared" si="3"/>
        <v>0</v>
      </c>
    </row>
    <row r="35" spans="1:10" x14ac:dyDescent="0.3">
      <c r="A35" s="11">
        <v>24</v>
      </c>
      <c r="B35" s="12">
        <v>219</v>
      </c>
      <c r="C35" s="13">
        <f t="shared" si="4"/>
        <v>190.99603209495919</v>
      </c>
      <c r="D35" s="13">
        <f t="shared" si="5"/>
        <v>1.5140733807661513</v>
      </c>
      <c r="E35" s="13">
        <f t="shared" si="3"/>
        <v>1.1179711200725772E-14</v>
      </c>
      <c r="F35" s="13">
        <f t="shared" si="3"/>
        <v>0</v>
      </c>
      <c r="G35" s="13">
        <f t="shared" si="3"/>
        <v>0</v>
      </c>
      <c r="H35" s="13">
        <f t="shared" si="3"/>
        <v>0</v>
      </c>
      <c r="I35" s="13">
        <f t="shared" si="3"/>
        <v>0</v>
      </c>
      <c r="J35" s="13">
        <f t="shared" si="3"/>
        <v>0</v>
      </c>
    </row>
    <row r="36" spans="1:10" x14ac:dyDescent="0.3">
      <c r="A36" s="11">
        <v>25</v>
      </c>
      <c r="B36" s="12">
        <v>263</v>
      </c>
      <c r="C36" s="13">
        <f t="shared" si="4"/>
        <v>204.40568001605584</v>
      </c>
      <c r="D36" s="13">
        <f t="shared" si="5"/>
        <v>14.923721301771003</v>
      </c>
      <c r="E36" s="13">
        <f t="shared" si="3"/>
        <v>9.179531205813555E-11</v>
      </c>
      <c r="F36" s="13">
        <f t="shared" si="3"/>
        <v>0</v>
      </c>
      <c r="G36" s="13">
        <f t="shared" si="3"/>
        <v>0</v>
      </c>
      <c r="H36" s="13">
        <f t="shared" si="3"/>
        <v>0</v>
      </c>
      <c r="I36" s="13">
        <f t="shared" si="3"/>
        <v>0</v>
      </c>
      <c r="J36" s="13">
        <f t="shared" si="3"/>
        <v>0</v>
      </c>
    </row>
    <row r="37" spans="1:10" x14ac:dyDescent="0.3">
      <c r="A37" s="11">
        <v>26</v>
      </c>
      <c r="B37" s="12">
        <v>283</v>
      </c>
      <c r="C37" s="13">
        <f t="shared" si="4"/>
        <v>277.22009735167103</v>
      </c>
      <c r="D37" s="13">
        <f t="shared" si="5"/>
        <v>87.738138415489445</v>
      </c>
      <c r="E37" s="13">
        <f t="shared" si="3"/>
        <v>2.2198857750696297E-7</v>
      </c>
      <c r="F37" s="13">
        <f t="shared" si="3"/>
        <v>0</v>
      </c>
      <c r="G37" s="13">
        <f t="shared" si="3"/>
        <v>0</v>
      </c>
      <c r="H37" s="13">
        <f t="shared" si="3"/>
        <v>0</v>
      </c>
      <c r="I37" s="13">
        <f t="shared" si="3"/>
        <v>0</v>
      </c>
      <c r="J37" s="13">
        <f t="shared" si="3"/>
        <v>0</v>
      </c>
    </row>
    <row r="38" spans="1:10" x14ac:dyDescent="0.3">
      <c r="A38" s="11">
        <v>27</v>
      </c>
      <c r="B38" s="12">
        <v>503</v>
      </c>
      <c r="C38" s="13">
        <f t="shared" si="4"/>
        <v>497.14902022945853</v>
      </c>
      <c r="D38" s="13">
        <f t="shared" si="5"/>
        <v>307.66690340467454</v>
      </c>
      <c r="E38" s="13">
        <f t="shared" si="3"/>
        <v>1.5811059096447046E-4</v>
      </c>
      <c r="F38" s="13">
        <f t="shared" si="3"/>
        <v>0</v>
      </c>
      <c r="G38" s="13">
        <f t="shared" si="3"/>
        <v>0</v>
      </c>
      <c r="H38" s="13">
        <f t="shared" si="3"/>
        <v>0</v>
      </c>
      <c r="I38" s="13">
        <f t="shared" si="3"/>
        <v>0</v>
      </c>
      <c r="J38" s="13">
        <f t="shared" si="3"/>
        <v>0</v>
      </c>
    </row>
    <row r="39" spans="1:10" x14ac:dyDescent="0.3">
      <c r="A39" s="11">
        <v>28</v>
      </c>
      <c r="B39" s="12">
        <v>802</v>
      </c>
      <c r="C39" s="13">
        <f t="shared" si="4"/>
        <v>833.02353296816193</v>
      </c>
      <c r="D39" s="13">
        <f t="shared" si="5"/>
        <v>643.50840684823208</v>
      </c>
      <c r="E39" s="13">
        <f t="shared" si="3"/>
        <v>3.3167405736776311E-2</v>
      </c>
      <c r="F39" s="13">
        <f t="shared" si="3"/>
        <v>0</v>
      </c>
      <c r="G39" s="13">
        <f t="shared" si="3"/>
        <v>0</v>
      </c>
      <c r="H39" s="13">
        <f t="shared" si="3"/>
        <v>0</v>
      </c>
      <c r="I39" s="13">
        <f t="shared" si="3"/>
        <v>0</v>
      </c>
      <c r="J39" s="13">
        <f t="shared" si="3"/>
        <v>0</v>
      </c>
    </row>
    <row r="40" spans="1:10" x14ac:dyDescent="0.3">
      <c r="A40" s="11">
        <v>29</v>
      </c>
      <c r="B40" s="12">
        <v>1032</v>
      </c>
      <c r="C40" s="13">
        <f t="shared" si="4"/>
        <v>994.33370917643867</v>
      </c>
      <c r="D40" s="13">
        <f t="shared" si="5"/>
        <v>802.80256034322144</v>
      </c>
      <c r="E40" s="13">
        <f t="shared" si="3"/>
        <v>2.0491901190241113</v>
      </c>
      <c r="F40" s="13">
        <f t="shared" si="3"/>
        <v>0</v>
      </c>
      <c r="G40" s="13">
        <f t="shared" si="3"/>
        <v>0</v>
      </c>
      <c r="H40" s="13">
        <f t="shared" si="3"/>
        <v>0</v>
      </c>
      <c r="I40" s="13">
        <f t="shared" si="3"/>
        <v>0</v>
      </c>
      <c r="J40" s="13">
        <f t="shared" si="3"/>
        <v>0</v>
      </c>
    </row>
    <row r="41" spans="1:10" x14ac:dyDescent="0.3">
      <c r="A41" s="11">
        <v>30</v>
      </c>
      <c r="B41" s="12">
        <v>797</v>
      </c>
      <c r="C41" s="13">
        <f t="shared" si="4"/>
        <v>824.14161078870063</v>
      </c>
      <c r="D41" s="13">
        <f t="shared" si="5"/>
        <v>597.37129827671959</v>
      </c>
      <c r="E41" s="13">
        <f t="shared" si="3"/>
        <v>37.288353797787941</v>
      </c>
      <c r="F41" s="13">
        <f t="shared" si="3"/>
        <v>0</v>
      </c>
      <c r="G41" s="13">
        <f t="shared" si="3"/>
        <v>0</v>
      </c>
      <c r="H41" s="13">
        <f t="shared" si="3"/>
        <v>0</v>
      </c>
      <c r="I41" s="13">
        <f t="shared" si="3"/>
        <v>0</v>
      </c>
      <c r="J41" s="13">
        <f t="shared" si="3"/>
        <v>0</v>
      </c>
    </row>
    <row r="42" spans="1:10" x14ac:dyDescent="0.3">
      <c r="A42" s="11">
        <v>31</v>
      </c>
      <c r="B42" s="12">
        <v>666</v>
      </c>
      <c r="C42" s="13">
        <f t="shared" si="4"/>
        <v>654.4541790984099</v>
      </c>
      <c r="D42" s="13">
        <f t="shared" si="5"/>
        <v>265.13132077732587</v>
      </c>
      <c r="E42" s="13">
        <f t="shared" si="3"/>
        <v>199.84089960689101</v>
      </c>
      <c r="F42" s="13">
        <f t="shared" si="3"/>
        <v>0</v>
      </c>
      <c r="G42" s="13">
        <f t="shared" si="3"/>
        <v>0</v>
      </c>
      <c r="H42" s="13">
        <f t="shared" si="3"/>
        <v>0</v>
      </c>
      <c r="I42" s="13">
        <f t="shared" si="3"/>
        <v>0</v>
      </c>
      <c r="J42" s="13">
        <f t="shared" si="3"/>
        <v>0</v>
      </c>
    </row>
    <row r="43" spans="1:10" x14ac:dyDescent="0.3">
      <c r="A43" s="11">
        <v>32</v>
      </c>
      <c r="B43" s="12">
        <v>570</v>
      </c>
      <c r="C43" s="13">
        <f t="shared" si="4"/>
        <v>575.10856408160691</v>
      </c>
      <c r="D43" s="13">
        <f t="shared" si="5"/>
        <v>70.187342290962462</v>
      </c>
      <c r="E43" s="13">
        <f t="shared" si="3"/>
        <v>315.43926307645137</v>
      </c>
      <c r="F43" s="13">
        <f t="shared" si="3"/>
        <v>0</v>
      </c>
      <c r="G43" s="13">
        <f t="shared" si="3"/>
        <v>0</v>
      </c>
      <c r="H43" s="13">
        <f t="shared" si="3"/>
        <v>0</v>
      </c>
      <c r="I43" s="13">
        <f t="shared" si="3"/>
        <v>0</v>
      </c>
      <c r="J43" s="13">
        <f t="shared" si="3"/>
        <v>0</v>
      </c>
    </row>
    <row r="44" spans="1:10" x14ac:dyDescent="0.3">
      <c r="A44" s="11">
        <v>33</v>
      </c>
      <c r="B44" s="12">
        <v>347</v>
      </c>
      <c r="C44" s="13">
        <f t="shared" si="4"/>
        <v>347.20948011400822</v>
      </c>
      <c r="D44" s="13">
        <f t="shared" si="5"/>
        <v>11.082497441535969</v>
      </c>
      <c r="E44" s="13">
        <f t="shared" si="3"/>
        <v>146.64502395827924</v>
      </c>
      <c r="F44" s="13">
        <f t="shared" si="3"/>
        <v>0</v>
      </c>
      <c r="G44" s="13">
        <f t="shared" si="3"/>
        <v>0</v>
      </c>
      <c r="H44" s="13">
        <f t="shared" si="3"/>
        <v>0</v>
      </c>
      <c r="I44" s="13">
        <f t="shared" si="3"/>
        <v>0</v>
      </c>
      <c r="J44" s="13">
        <f t="shared" si="3"/>
        <v>0</v>
      </c>
    </row>
    <row r="45" spans="1:10" x14ac:dyDescent="0.3">
      <c r="A45" s="11">
        <v>34</v>
      </c>
      <c r="B45" s="12">
        <v>224</v>
      </c>
      <c r="C45" s="13">
        <f t="shared" si="4"/>
        <v>210.60457446129124</v>
      </c>
      <c r="D45" s="13">
        <f t="shared" si="5"/>
        <v>1.0437525779809711</v>
      </c>
      <c r="E45" s="13">
        <f t="shared" si="3"/>
        <v>20.078863169117216</v>
      </c>
      <c r="F45" s="13">
        <f t="shared" si="3"/>
        <v>0</v>
      </c>
      <c r="G45" s="13">
        <f t="shared" si="3"/>
        <v>0</v>
      </c>
      <c r="H45" s="13">
        <f t="shared" si="3"/>
        <v>0</v>
      </c>
      <c r="I45" s="13">
        <f t="shared" si="3"/>
        <v>0</v>
      </c>
      <c r="J45" s="13">
        <f t="shared" si="3"/>
        <v>0</v>
      </c>
    </row>
    <row r="46" spans="1:10" x14ac:dyDescent="0.3">
      <c r="A46" s="11">
        <v>35</v>
      </c>
      <c r="B46" s="12">
        <v>193</v>
      </c>
      <c r="C46" s="13">
        <f t="shared" si="4"/>
        <v>190.35030424461991</v>
      </c>
      <c r="D46" s="13">
        <f t="shared" si="5"/>
        <v>5.863252023524642E-2</v>
      </c>
      <c r="E46" s="13">
        <f t="shared" si="5"/>
        <v>0.80971301019161879</v>
      </c>
      <c r="F46" s="13">
        <f t="shared" si="5"/>
        <v>0</v>
      </c>
      <c r="G46" s="13">
        <f t="shared" si="5"/>
        <v>0</v>
      </c>
      <c r="H46" s="13">
        <f t="shared" si="5"/>
        <v>0</v>
      </c>
      <c r="I46" s="13">
        <f t="shared" si="5"/>
        <v>0</v>
      </c>
      <c r="J46" s="13">
        <f t="shared" si="5"/>
        <v>0</v>
      </c>
    </row>
    <row r="47" spans="1:10" x14ac:dyDescent="0.3">
      <c r="A47" s="11">
        <v>36</v>
      </c>
      <c r="B47" s="12">
        <v>176</v>
      </c>
      <c r="C47" s="13">
        <f t="shared" si="4"/>
        <v>189.49354033521669</v>
      </c>
      <c r="D47" s="13">
        <f t="shared" si="5"/>
        <v>1.9645389444677931E-3</v>
      </c>
      <c r="E47" s="13">
        <f t="shared" si="5"/>
        <v>9.6170820791958971E-3</v>
      </c>
      <c r="F47" s="13">
        <f t="shared" si="5"/>
        <v>0</v>
      </c>
      <c r="G47" s="13">
        <f t="shared" si="5"/>
        <v>0</v>
      </c>
      <c r="H47" s="13">
        <f t="shared" si="5"/>
        <v>0</v>
      </c>
      <c r="I47" s="13">
        <f t="shared" si="5"/>
        <v>0</v>
      </c>
      <c r="J47" s="13">
        <f t="shared" si="5"/>
        <v>0</v>
      </c>
    </row>
    <row r="48" spans="1:10" x14ac:dyDescent="0.3">
      <c r="A48" s="11">
        <v>37</v>
      </c>
      <c r="B48" s="12">
        <v>147</v>
      </c>
      <c r="C48" s="13">
        <f t="shared" si="4"/>
        <v>189.48203161694386</v>
      </c>
      <c r="D48" s="13">
        <f t="shared" si="5"/>
        <v>3.9261221067510484E-5</v>
      </c>
      <c r="E48" s="13">
        <f t="shared" si="5"/>
        <v>3.3641529748143835E-5</v>
      </c>
      <c r="F48" s="13">
        <f t="shared" si="5"/>
        <v>0</v>
      </c>
      <c r="G48" s="13">
        <f t="shared" si="5"/>
        <v>0</v>
      </c>
      <c r="H48" s="13">
        <f t="shared" si="5"/>
        <v>0</v>
      </c>
      <c r="I48" s="13">
        <f t="shared" si="5"/>
        <v>0</v>
      </c>
      <c r="J48" s="13">
        <f t="shared" si="5"/>
        <v>0</v>
      </c>
    </row>
    <row r="49" spans="1:10" x14ac:dyDescent="0.3">
      <c r="A49" s="11">
        <v>38</v>
      </c>
      <c r="B49" s="12">
        <v>154</v>
      </c>
      <c r="C49" s="13">
        <f t="shared" si="4"/>
        <v>189.48195921685539</v>
      </c>
      <c r="D49" s="13">
        <f t="shared" si="5"/>
        <v>4.6800235877316732E-7</v>
      </c>
      <c r="E49" s="13">
        <f t="shared" si="5"/>
        <v>3.4659983924031556E-8</v>
      </c>
      <c r="F49" s="13">
        <f t="shared" si="5"/>
        <v>0</v>
      </c>
      <c r="G49" s="13">
        <f t="shared" si="5"/>
        <v>0</v>
      </c>
      <c r="H49" s="13">
        <f t="shared" si="5"/>
        <v>0</v>
      </c>
      <c r="I49" s="13">
        <f t="shared" si="5"/>
        <v>0</v>
      </c>
      <c r="J49" s="13">
        <f t="shared" si="5"/>
        <v>0</v>
      </c>
    </row>
    <row r="50" spans="1:10" x14ac:dyDescent="0.3">
      <c r="A50" s="11">
        <v>39</v>
      </c>
      <c r="B50" s="12"/>
      <c r="C50" s="13">
        <f t="shared" si="4"/>
        <v>189.48195871753103</v>
      </c>
      <c r="D50" s="13">
        <f t="shared" si="5"/>
        <v>3.3274639646867105E-9</v>
      </c>
      <c r="E50" s="13">
        <f t="shared" si="5"/>
        <v>1.0517225506908206E-11</v>
      </c>
      <c r="F50" s="13">
        <f t="shared" si="5"/>
        <v>0</v>
      </c>
      <c r="G50" s="13">
        <f t="shared" si="5"/>
        <v>0</v>
      </c>
      <c r="H50" s="13">
        <f t="shared" si="5"/>
        <v>0</v>
      </c>
      <c r="I50" s="13">
        <f t="shared" si="5"/>
        <v>0</v>
      </c>
      <c r="J50" s="13">
        <f t="shared" si="5"/>
        <v>0</v>
      </c>
    </row>
    <row r="51" spans="1:10" x14ac:dyDescent="0.3">
      <c r="A51" s="11">
        <v>40</v>
      </c>
      <c r="B51" s="12"/>
      <c r="C51" s="13"/>
      <c r="D51" s="13">
        <f t="shared" si="5"/>
        <v>1.4111063927521681E-11</v>
      </c>
      <c r="E51" s="13">
        <f t="shared" si="5"/>
        <v>9.3992721183950568E-16</v>
      </c>
      <c r="F51" s="13">
        <f t="shared" si="5"/>
        <v>0</v>
      </c>
      <c r="G51" s="13">
        <f t="shared" si="5"/>
        <v>0</v>
      </c>
      <c r="H51" s="13">
        <f t="shared" si="5"/>
        <v>0</v>
      </c>
      <c r="I51" s="13">
        <f t="shared" si="5"/>
        <v>0</v>
      </c>
      <c r="J51" s="13">
        <f t="shared" si="5"/>
        <v>0</v>
      </c>
    </row>
    <row r="52" spans="1:10" x14ac:dyDescent="0.3">
      <c r="A52" s="11">
        <v>41</v>
      </c>
      <c r="B52" s="12"/>
      <c r="C52" s="13"/>
      <c r="D52" s="13">
        <f t="shared" si="5"/>
        <v>3.5693343976997972E-14</v>
      </c>
      <c r="E52" s="13">
        <f t="shared" si="5"/>
        <v>2.474044278503618E-20</v>
      </c>
      <c r="F52" s="13">
        <f t="shared" si="5"/>
        <v>0</v>
      </c>
      <c r="G52" s="13">
        <f t="shared" si="5"/>
        <v>0</v>
      </c>
      <c r="H52" s="13">
        <f t="shared" si="5"/>
        <v>0</v>
      </c>
      <c r="I52" s="13">
        <f t="shared" si="5"/>
        <v>0</v>
      </c>
      <c r="J52" s="13">
        <f t="shared" si="5"/>
        <v>0</v>
      </c>
    </row>
    <row r="53" spans="1:10" x14ac:dyDescent="0.3">
      <c r="A53" s="11">
        <v>42</v>
      </c>
      <c r="B53" s="12"/>
      <c r="C53" s="13"/>
      <c r="D53" s="13">
        <f t="shared" si="5"/>
        <v>5.3851250757862843E-17</v>
      </c>
      <c r="E53" s="13">
        <f t="shared" si="5"/>
        <v>1.9179660743665826E-25</v>
      </c>
      <c r="F53" s="13">
        <f t="shared" si="5"/>
        <v>0</v>
      </c>
      <c r="G53" s="13">
        <f t="shared" si="5"/>
        <v>0</v>
      </c>
      <c r="H53" s="13">
        <f t="shared" si="5"/>
        <v>0</v>
      </c>
      <c r="I53" s="13">
        <f t="shared" si="5"/>
        <v>0</v>
      </c>
      <c r="J53" s="13">
        <f t="shared" si="5"/>
        <v>0</v>
      </c>
    </row>
    <row r="54" spans="1:10" x14ac:dyDescent="0.3">
      <c r="A54" s="11">
        <v>43</v>
      </c>
      <c r="B54" s="12"/>
      <c r="C54" s="13"/>
      <c r="D54" s="13">
        <f t="shared" si="5"/>
        <v>4.8460225609281345E-20</v>
      </c>
      <c r="E54" s="13">
        <f t="shared" si="5"/>
        <v>4.3791980011561665E-31</v>
      </c>
      <c r="F54" s="13">
        <f t="shared" si="5"/>
        <v>0</v>
      </c>
      <c r="G54" s="13">
        <f t="shared" si="5"/>
        <v>0</v>
      </c>
      <c r="H54" s="13">
        <f t="shared" si="5"/>
        <v>0</v>
      </c>
      <c r="I54" s="13">
        <f t="shared" si="5"/>
        <v>0</v>
      </c>
      <c r="J54" s="13">
        <f t="shared" si="5"/>
        <v>0</v>
      </c>
    </row>
    <row r="55" spans="1:10" x14ac:dyDescent="0.3">
      <c r="A55" s="11">
        <v>44</v>
      </c>
      <c r="B55" s="12"/>
      <c r="C55" s="13"/>
      <c r="D55" s="13">
        <f t="shared" si="5"/>
        <v>2.6010946039505392E-23</v>
      </c>
      <c r="E55" s="13">
        <f t="shared" si="5"/>
        <v>2.9448857509484952E-37</v>
      </c>
      <c r="F55" s="13">
        <f t="shared" si="5"/>
        <v>0</v>
      </c>
      <c r="G55" s="13">
        <f t="shared" si="5"/>
        <v>0</v>
      </c>
      <c r="H55" s="13">
        <f t="shared" si="5"/>
        <v>0</v>
      </c>
      <c r="I55" s="13">
        <f t="shared" si="5"/>
        <v>0</v>
      </c>
      <c r="J55" s="13">
        <f t="shared" si="5"/>
        <v>0</v>
      </c>
    </row>
    <row r="56" spans="1:10" x14ac:dyDescent="0.3">
      <c r="A56" s="11">
        <v>45</v>
      </c>
      <c r="B56" s="12"/>
      <c r="C56" s="13"/>
      <c r="D56" s="13">
        <f t="shared" si="5"/>
        <v>8.327371581924053E-27</v>
      </c>
      <c r="E56" s="13">
        <f t="shared" si="5"/>
        <v>5.8326044848453685E-44</v>
      </c>
      <c r="F56" s="13">
        <f t="shared" si="5"/>
        <v>0</v>
      </c>
      <c r="G56" s="13">
        <f t="shared" si="5"/>
        <v>0</v>
      </c>
      <c r="H56" s="13">
        <f t="shared" si="5"/>
        <v>0</v>
      </c>
      <c r="I56" s="13">
        <f t="shared" si="5"/>
        <v>0</v>
      </c>
      <c r="J56" s="13">
        <f t="shared" si="5"/>
        <v>0</v>
      </c>
    </row>
    <row r="57" spans="1:10" x14ac:dyDescent="0.3">
      <c r="A57" s="11">
        <v>46</v>
      </c>
      <c r="B57" s="12"/>
      <c r="C57" s="13"/>
      <c r="D57" s="13">
        <f t="shared" si="5"/>
        <v>1.5901599809654843E-30</v>
      </c>
      <c r="E57" s="13">
        <f t="shared" si="5"/>
        <v>3.402332958389989E-51</v>
      </c>
      <c r="F57" s="13">
        <f t="shared" si="5"/>
        <v>0</v>
      </c>
      <c r="G57" s="13">
        <f t="shared" si="5"/>
        <v>0</v>
      </c>
      <c r="H57" s="13">
        <f t="shared" si="5"/>
        <v>0</v>
      </c>
      <c r="I57" s="13">
        <f t="shared" si="5"/>
        <v>0</v>
      </c>
      <c r="J57" s="13">
        <f t="shared" si="5"/>
        <v>0</v>
      </c>
    </row>
    <row r="58" spans="1:10" x14ac:dyDescent="0.3">
      <c r="A58" s="11">
        <v>47</v>
      </c>
      <c r="B58" s="12"/>
      <c r="C58" s="13"/>
      <c r="D58" s="13">
        <f t="shared" si="5"/>
        <v>1.8111514773215049E-34</v>
      </c>
      <c r="E58" s="13">
        <f t="shared" si="5"/>
        <v>5.845360558954543E-59</v>
      </c>
      <c r="F58" s="13">
        <f t="shared" si="5"/>
        <v>0</v>
      </c>
      <c r="G58" s="13">
        <f t="shared" si="5"/>
        <v>0</v>
      </c>
      <c r="H58" s="13">
        <f t="shared" si="5"/>
        <v>0</v>
      </c>
      <c r="I58" s="13">
        <f t="shared" si="5"/>
        <v>0</v>
      </c>
      <c r="J58" s="13">
        <f t="shared" si="5"/>
        <v>0</v>
      </c>
    </row>
    <row r="59" spans="1:10" x14ac:dyDescent="0.3">
      <c r="A59" s="11">
        <v>48</v>
      </c>
      <c r="B59" s="12"/>
      <c r="C59" s="13"/>
      <c r="D59" s="13">
        <f t="shared" si="5"/>
        <v>1.2304098774557001E-38</v>
      </c>
      <c r="E59" s="13">
        <f t="shared" si="5"/>
        <v>2.9577809366401042E-67</v>
      </c>
      <c r="F59" s="13">
        <f t="shared" si="5"/>
        <v>0</v>
      </c>
      <c r="G59" s="13">
        <f t="shared" si="5"/>
        <v>0</v>
      </c>
      <c r="H59" s="13">
        <f t="shared" si="5"/>
        <v>0</v>
      </c>
      <c r="I59" s="13">
        <f t="shared" si="5"/>
        <v>0</v>
      </c>
      <c r="J59" s="13">
        <f t="shared" si="5"/>
        <v>0</v>
      </c>
    </row>
    <row r="60" spans="1:10" x14ac:dyDescent="0.3">
      <c r="A60" s="11">
        <v>49</v>
      </c>
      <c r="B60" s="12"/>
      <c r="C60" s="13"/>
      <c r="D60" s="13">
        <f t="shared" si="5"/>
        <v>4.9856974776341803E-43</v>
      </c>
      <c r="E60" s="13">
        <f t="shared" si="5"/>
        <v>4.4079931820495527E-76</v>
      </c>
      <c r="F60" s="13">
        <f t="shared" si="5"/>
        <v>0</v>
      </c>
      <c r="G60" s="13">
        <f t="shared" si="5"/>
        <v>0</v>
      </c>
      <c r="H60" s="13">
        <f t="shared" si="5"/>
        <v>0</v>
      </c>
      <c r="I60" s="13">
        <f t="shared" si="5"/>
        <v>0</v>
      </c>
      <c r="J60" s="13">
        <f t="shared" si="5"/>
        <v>0</v>
      </c>
    </row>
    <row r="61" spans="1:10" x14ac:dyDescent="0.3">
      <c r="A61" s="11">
        <v>50</v>
      </c>
      <c r="B61" s="12"/>
      <c r="C61" s="13"/>
      <c r="D61" s="13">
        <f t="shared" si="5"/>
        <v>1.2049890940189005E-47</v>
      </c>
      <c r="E61" s="13">
        <f t="shared" si="5"/>
        <v>1.9347997858768862E-85</v>
      </c>
      <c r="F61" s="13">
        <f t="shared" si="5"/>
        <v>0</v>
      </c>
      <c r="G61" s="13">
        <f t="shared" si="5"/>
        <v>0</v>
      </c>
      <c r="H61" s="13">
        <f t="shared" si="5"/>
        <v>0</v>
      </c>
      <c r="I61" s="13">
        <f t="shared" si="5"/>
        <v>0</v>
      </c>
      <c r="J61" s="13">
        <f t="shared" si="5"/>
        <v>0</v>
      </c>
    </row>
  </sheetData>
  <mergeCells count="1">
    <mergeCell ref="C2:C5"/>
  </mergeCells>
  <conditionalFormatting sqref="D8:J8">
    <cfRule type="cellIs" dxfId="0" priority="2" operator="equal">
      <formula>0</formula>
    </cfRule>
  </conditionalFormatting>
  <conditionalFormatting sqref="C12:J61">
    <cfRule type="colorScale" priority="1">
      <colorScale>
        <cfvo type="num" val="0"/>
        <cfvo type="percent" val="10"/>
        <cfvo type="max"/>
        <color theme="9" tint="0.59999389629810485"/>
        <color theme="7" tint="0.59999389629810485"/>
        <color rgb="FFF8696B"/>
      </colorScale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alg8|alg12</vt:lpstr>
    </vt:vector>
  </TitlesOfParts>
  <Company>UV-VIS METROLAB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Weisz</dc:creator>
  <cp:lastModifiedBy>Ariel Weisz</cp:lastModifiedBy>
  <dcterms:created xsi:type="dcterms:W3CDTF">2022-03-20T18:16:12Z</dcterms:created>
  <dcterms:modified xsi:type="dcterms:W3CDTF">2022-04-08T04:05:51Z</dcterms:modified>
</cp:coreProperties>
</file>